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bkp1\area compras\Licitaciones Públicas\202103 Nueva Sede\"/>
    </mc:Choice>
  </mc:AlternateContent>
  <xr:revisionPtr revIDLastSave="0" documentId="13_ncr:1_{5E767A99-693C-4821-B93C-E6C1DE7AA602}" xr6:coauthVersionLast="46" xr6:coauthVersionMax="46" xr10:uidLastSave="{00000000-0000-0000-0000-000000000000}"/>
  <bookViews>
    <workbookView xWindow="-120" yWindow="-120" windowWidth="20730" windowHeight="11160" tabRatio="704" firstSheet="1" activeTab="1" xr2:uid="{00000000-000D-0000-FFFF-FFFF00000000}"/>
  </bookViews>
  <sheets>
    <sheet name="Computo" sheetId="14" state="hidden" r:id="rId1"/>
    <sheet name="Presup 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ALF2">#REF!</definedName>
    <definedName name="_cod90110">"'file://SERVERTMP/General/OFICINA%20TECNICA/Presupuestos/Ramirez/PresupuestoRamirez08-09-03.xls'#$Insumos.$D$12"</definedName>
    <definedName name="_f">#REF!</definedName>
    <definedName name="_lad12">#REF!</definedName>
    <definedName name="_lad18">#REF!</definedName>
    <definedName name="_lad20">'[1] materiales'!$H$17</definedName>
    <definedName name="_lad8">#REF!</definedName>
    <definedName name="_Lce12">'[2]Mat.MAS Util'!$D$18</definedName>
    <definedName name="_Lce8">'[3]Mat.MAS Util'!$D$19</definedName>
    <definedName name="_Los40">'[3]Mat.MAS Util'!$D$25</definedName>
    <definedName name="_MAT1">[4]mat1!$A$1:$D$321</definedName>
    <definedName name="_mos20">'[1] materiales'!$H$85</definedName>
    <definedName name="_Order1" hidden="1">0</definedName>
    <definedName name="_Order2" hidden="1">0</definedName>
    <definedName name="_PP01">#REF!</definedName>
    <definedName name="_PP02">#REF!</definedName>
    <definedName name="_PP03">#REF!</definedName>
    <definedName name="_PP04">#REF!</definedName>
    <definedName name="_PP05">#REF!</definedName>
    <definedName name="_PP06">#REF!</definedName>
    <definedName name="_PP07">#REF!</definedName>
    <definedName name="_PP08">#REF!</definedName>
    <definedName name="_PP09">#REF!</definedName>
    <definedName name="_PP10">#REF!</definedName>
    <definedName name="_PP11">#REF!</definedName>
    <definedName name="_PT01">#REF!</definedName>
    <definedName name="_PT02">#REF!</definedName>
    <definedName name="_PT03">#REF!</definedName>
    <definedName name="_PT0313">#REF!</definedName>
    <definedName name="_PT04">#REF!</definedName>
    <definedName name="_PT0418">#REF!</definedName>
    <definedName name="_PT1418">#REF!</definedName>
    <definedName name="_PT1925">#REF!</definedName>
    <definedName name="_PT2629">#REF!</definedName>
    <definedName name="_PT3031">#REF!</definedName>
    <definedName name="_PT3336">#REF!</definedName>
    <definedName name="_PT3941">#REF!</definedName>
    <definedName name="_PT4246">#REF!</definedName>
    <definedName name="_PT4760">#REF!</definedName>
    <definedName name="_PT6179">#REF!</definedName>
    <definedName name="_PT8082">#REF!</definedName>
    <definedName name="_PT8392">#REF!</definedName>
    <definedName name="_RC">#REF!</definedName>
    <definedName name="_Toc56607101" localSheetId="1">'Presup '!$D$86</definedName>
    <definedName name="_Toc56607103" localSheetId="1">'Presup '!$D$88</definedName>
    <definedName name="_Toc56607107" localSheetId="1">'Presup '!$D$93</definedName>
    <definedName name="_Toc56607109" localSheetId="1">'Presup '!#REF!</definedName>
    <definedName name="_Toc57977691" localSheetId="1">'Presup '!#REF!</definedName>
    <definedName name="_Toc58193149" localSheetId="1">'Presup '!#REF!</definedName>
    <definedName name="_Toc58193150" localSheetId="1">'Presup '!#REF!</definedName>
    <definedName name="_Toc58193151" localSheetId="1">'Presup '!#REF!</definedName>
    <definedName name="_Toc58193152" localSheetId="1">'Presup '!#REF!</definedName>
    <definedName name="A">#REF!</definedName>
    <definedName name="accgas">"'file://SERVERTMP/General/OFICINA%20TECNICA/Presupuestos/Ramirez/PresupuestoRamirez08-09-03.xls'#$Insumos.$D$3"</definedName>
    <definedName name="acener">"'file://SERVIDOR/general/oftecnica/Presupuestos/Caja%20Prev%20Med%20Bqcos/Edif%20Rivadavia%20542/Presentacion%20Edificio%20San%20Martin.xls'#$Insumos.$C$3"</definedName>
    <definedName name="adhasf">"'file://SERVERTMP/General/OFICINA%20TECNICA/Presupuestos/Ramirez/PresupuestoRamirez08-09-03.xls'#$Insumos.$D$4"</definedName>
    <definedName name="adhe">#REF!</definedName>
    <definedName name="adhpvc">"'file://SERVERTMP/General/OFICINA%20TECNICA/Presupuestos/Ramirez/PresupuestoRamirez08-09-03.xls'#$Insumos.$D$5"</definedName>
    <definedName name="agri">#REF!</definedName>
    <definedName name="alanegat">"'file://Servertmp/general/OFICINA%20TECNICA/Presupuestos/Edificio%20Calle%20Santa%20Fe/Presupuesto2106.xls'#$Insumos.$D$7"</definedName>
    <definedName name="alf">#REF!</definedName>
    <definedName name="ANALI">#REF!</definedName>
    <definedName name="antig">'[5] materiales'!$H$32</definedName>
    <definedName name="antiox">'[5] materiales'!$H$28</definedName>
    <definedName name="Are">'[3]Mat.MAS Util'!$D$9</definedName>
    <definedName name="_xlnm.Print_Area" localSheetId="1">'Presup '!$B$2:$L$682</definedName>
    <definedName name="arefinri">"'file://Servertmp/tecnica/OFICINA%20TECNICA/Presupuestos/Licitaciones%20Arquitectura%202007/Hospital%20San%20Mart%C3%ADn/Hospitalpresup%2002-03.xls'#$Insumos.$D$8"</definedName>
    <definedName name="asf">#REF!</definedName>
    <definedName name="ayu">#REF!</definedName>
    <definedName name="ayuuoc">"'file://Servertmp/general/OFICINA%20TECNICA/Presupuestos/Edificio%20Calle%20Santa%20Fe/Presupuesto2106.xls'#$Insumos.$D$9"</definedName>
    <definedName name="azul">#REF!</definedName>
    <definedName name="b">[6]AP!#REF!</definedName>
    <definedName name="balcer20">"'file://SERVIDOR/general/oftecnica/Presupuestos/ENTRE%20R%C3%8DOS/Arquitectura%202009/Escuela%20Sarmiento/Presentacion05-09/Esc%20Sarmiento%20Archivo%20Completo.xls'#$'Datos Insumos Redet'.$G$16"</definedName>
    <definedName name="barniz">'[1] materiales'!$H$57</definedName>
    <definedName name="bolla">[7]M_OBRA!$A$6:$K$7</definedName>
    <definedName name="cable6">"'file://SERVIDOR/general/oftecnica/Presupuestos/ENTRE%20R%C3%8DOS/Arquitectura%202009/Escuela%20Sarmiento/Presentacion05-09/Esc%20Sarmiento%20Archivo%20Completo.xls'#$'Datos Insumos Redet'.$G$152"</definedName>
    <definedName name="caconca">"'file://SERVERTMP/General/OFICINA%20TECNICA/Presupuestos/Ramirez/PresupuestoRamirez08-09-03.xls'#$Insumos.$D$9"</definedName>
    <definedName name="caele34">"'file://SERVIDOR/general/oftecnica/Presupuestos/ENTRE%20R%C3%8DOS/Arquitectura%202009/Escuela%20Sarmiento/Presentacion05-09/Esc%20Sarmiento%20Archivo%20Completo.xls'#$'Datos Insumos Redet'.$G$150"</definedName>
    <definedName name="caepo1">"'file://SERVERTMP/General/OFICINA%20TECNICA/Presupuestos/Ramirez/PresupuestoRamirez08-09-03.xls'#$Insumos.$D$12"</definedName>
    <definedName name="caepo12">"'file://SERVERTMP/General/OFICINA%20TECNICA/Presupuestos/Ramirez/PresupuestoRamirez08-09-03.xls'#$Insumos.$D$10"</definedName>
    <definedName name="caepo34">"'file://SERVERTMP/General/OFICINA%20TECNICA/Presupuestos/Ramirez/PresupuestoRamirez08-09-03.xls'#$Insumos.$D$11"</definedName>
    <definedName name="cajmet10">"'file://SERVIDOR/general/oftecnica/Presupuestos/ENTRE%20R%C3%8DOS/Arquitectura%202009/Escuela%20Sarmiento/Presentacion05-09/Esc%20Sarmiento%20Archivo%20Completo.xls'#$'Datos Insumos Redet'.$G$151"</definedName>
    <definedName name="cajtabl">"'file://SERVIDOR/general/oftecnica/Presupuestos/ENTRE%20R%C3%8DOS/Arquitectura%202009/Escuela%20Sarmiento/Presentacion05-09/Esc%20Sarmiento%20Archivo%20Completo.xls'#$'Datos Insumos Redet'.$G$154"</definedName>
    <definedName name="cal">#REF!</definedName>
    <definedName name="calhidpo">"'file://Servertmp/tecnica/OFICINA%20TECNICA/Presupuestos/Licitaciones%20Arquitectura%202007/Hospital%20San%20Mart%C3%ADn/Hospitalpresup%2002-03.xls'#$Insumos.$D$11"</definedName>
    <definedName name="Canal">'[3]Mat.MAS Util'!$D$32</definedName>
    <definedName name="Cant">'[8]Cómp.INST.ELÉCT.'!$E$39</definedName>
    <definedName name="cantidad">'[8]Cómp.INST.ELÉCT.'!$E$39</definedName>
    <definedName name="capvc110">"'file://SERVERTMP/General/OFICINA%20TECNICA/Presupuestos/Ramirez/PresupuestoRamirez08-09-03.xls'#$Insumos.$D$13"</definedName>
    <definedName name="cas">#REF!</definedName>
    <definedName name="Cem">'[3]Mat.MAS Util'!$D$7</definedName>
    <definedName name="cemalb">"'file://SERVIDOR/general/oftecnica/Presupuestos/Caja%20Prev%20Med%20Bqcos/Edif%20Rivadavia%20542/Presentacion%20Edificio%20San%20Martin.xls'#$Insumos.$C$10"</definedName>
    <definedName name="cemento">#REF!</definedName>
    <definedName name="Cemp">'[8]Cómp.INST.ELÉCT.'!$E$38</definedName>
    <definedName name="cemportno">"'file://Servertmp/tecnica/OFICINA%20TECNICA/Presupuestos/Licitaciones%20Arquitectura%202007/Hospital%20San%20Mart%C3%ADn/Hospitalpresup%2002-03.xls'#$Insumos.$D$18"</definedName>
    <definedName name="Chapa">'[3]Mat.MAS Util'!$D$31</definedName>
    <definedName name="Cla">'[3]Mat.MAS Util'!$D$12</definedName>
    <definedName name="claenc">"'file://Servertmp/general/OFICINA%20TECNICA/Presupuestos/Edificio%20Calle%20Santa%20Fe/Presupuesto2106.xls'#$Insumos.$D$19"</definedName>
    <definedName name="COEF_K">[9]smoysp!$F$26</definedName>
    <definedName name="COEFI">'[10]CR '!$E$16</definedName>
    <definedName name="col">'[2]Mat.MAS Util'!$D$8</definedName>
    <definedName name="CON">[10]EQUIPOS!$C$10</definedName>
    <definedName name="conec34">"'file://SERVIDOR/general/oftecnica/Presupuestos/ENTRE%20R%C3%8DOS/Arquitectura%202009/Escuela%20Sarmiento/Presentacion05-09/Esc%20Sarmiento%20Archivo%20Completo.xls'#$'Datos Insumos Redet'.$G$153"</definedName>
    <definedName name="cor">#REF!</definedName>
    <definedName name="_xlnm.Criteria">#REF!</definedName>
    <definedName name="CVxEI">#REF!</definedName>
    <definedName name="disy240">"'file://SERVIDOR/general/oftecnica/Presupuestos/ENTRE%20R%C3%8DOS/Arquitectura%202009/Escuela%20Sarmiento/Presentacion05-09/Esc%20Sarmiento%20Archivo%20Completo.xls'#$'Datos Insumos Redet'.$G$155"</definedName>
    <definedName name="dólar">"'file://SERVERTMP/General/OFICINA%20TECNICA/Presupuestos/Ambrosetti/PresupAmbrosetti2.xls'#$Insumos.$G$1"</definedName>
    <definedName name="dos">'[3]Mat.MAS Util'!$D$51</definedName>
    <definedName name="Elect">'[5] materiales'!$H$35</definedName>
    <definedName name="embhor20">"'file://SERVERTMP/General/OFICINA%20TECNICA/Presupuestos/Ramirez/PresupuestoRamirez08-09-03.xls'#$Insumos.$D$13"</definedName>
    <definedName name="End">'[3]Mat.MAS Util'!$D$47</definedName>
    <definedName name="endu">'[5] materiales'!$H$29</definedName>
    <definedName name="entidad">[11]Presupuesto!$A$1</definedName>
    <definedName name="epox">'[5] materiales'!$H$33</definedName>
    <definedName name="Eq">[4]Eq!$A$1:$D$50</definedName>
    <definedName name="EQIPO">[10]EQUIPOS!$A$18:$K$105</definedName>
    <definedName name="escpar">"'file://SERVIDOR/general/oftecnica/Presupuestos/ENTRE%20R%C3%8DOS/Arquitectura%202009/Escuela%20Sarmiento/Presentacion05-09/Esc%20Sarmiento%20Archivo%20Completo.xls'#$'Datos Insumos Redet'.$G$56"</definedName>
    <definedName name="Esm">'[3]Mat.MAS Util'!$D$44</definedName>
    <definedName name="esma">'[5] materiales'!$H$27</definedName>
    <definedName name="esmalt">"'file://SERVERTMP/General/OFICINA%20TECNICA/Presupuestos/Ramirez/PresupuestoRamirez08-09-03.xls'#$Insumos.$D$108"</definedName>
    <definedName name="esmalte">#REF!</definedName>
    <definedName name="est">#REF!</definedName>
    <definedName name="Excel_BuiltIn_Print_Area_10_1">"$#REF!.$E$6:$K$178"</definedName>
    <definedName name="Excel_BuiltIn_Print_Area_11_1">"$#REF!.$E$6:$K$184"</definedName>
    <definedName name="Excel_BuiltIn_Print_Area_12_1">"$#REF!.$E$6:$K$507"</definedName>
    <definedName name="Excel_BuiltIn_Print_Area_13_1">"$#REF!.$E$6:$K$71"</definedName>
    <definedName name="Excel_BuiltIn_Print_Area_14_1">"$#REF!.$C$6:$I$693"</definedName>
    <definedName name="Excel_BuiltIn_Print_Area_15_1">"$#REF!.$E$6:$K$316"</definedName>
    <definedName name="Excel_BuiltIn_Print_Area_16_1">"$#REF!.$D$6:$J$454"</definedName>
    <definedName name="Excel_BuiltIn_Print_Area_17_1">"$#REF!.$D$6:$J$374"</definedName>
    <definedName name="Excel_BuiltIn_Print_Area_21_1">"$#REF!.$D$1:$J$2554"</definedName>
    <definedName name="Excel_BuiltIn_Print_Area_8_1">"$#REF!.$E$6:$K$518"</definedName>
    <definedName name="Excel_BuiltIn_Print_Area_9_1">"$#REF!.$E$6:$K$253"</definedName>
    <definedName name="Excel_BuiltIn_Print_Titles_10_1">"$#REF!.$E$1:$D$5"</definedName>
    <definedName name="Excel_BuiltIn_Print_Titles_11_1">"$#REF!.$E$1:$D$5"</definedName>
    <definedName name="Excel_BuiltIn_Print_Titles_12_1">"$#REF!.$E$1:$D$5"</definedName>
    <definedName name="Excel_BuiltIn_Print_Titles_13_1">"$#REF!.$E$1:$D$5"</definedName>
    <definedName name="Excel_BuiltIn_Print_Titles_14_1">"$#REF!.$C$1:$AMD$5"</definedName>
    <definedName name="Excel_BuiltIn_Print_Titles_15_1">"$#REF!.$E$1:$D$5"</definedName>
    <definedName name="Excel_BuiltIn_Print_Titles_16_1">"$#REF!.$D$1:$C$5"</definedName>
    <definedName name="Excel_BuiltIn_Print_Titles_18_1">"$#REF!.$W$2:$C$5"</definedName>
    <definedName name="Excel_BuiltIn_Print_Titles_18_1_1">"$#REF!.$W$2:$IK$5"</definedName>
    <definedName name="Excel_BuiltIn_Print_Titles_21_1">"$#REF!.$D$1:$C$5"</definedName>
    <definedName name="Excel_BuiltIn_Print_Titles_8_1">"$#REF!.$E$1:$D$5"</definedName>
    <definedName name="Excel_BuiltIn_Print_Titles_9_1">"$#REF!.$E$1:$D$5"</definedName>
    <definedName name="excmaq">"'file://SERVERTMP/General/OFICINA%20TECNICA/Presupuestos/Ramirez/PresupuestoRamirez08-09-03.xls'#$Insumos.$D$14"</definedName>
    <definedName name="FEOS">'[3]Mat.MAS Util'!$D$16</definedName>
    <definedName name="G59NV">#REF!</definedName>
    <definedName name="Gan">'[3]Mat.MAS Util'!$D$34</definedName>
    <definedName name="GAS">[10]EQUIPOS!$C$9</definedName>
    <definedName name="grani">'[5] materiales'!$H$44</definedName>
    <definedName name="gustavo">[7]M_OBRA!$A$6:$K$7</definedName>
    <definedName name="Hay">'[3]Mat.MAS Util'!$D$5</definedName>
    <definedName name="hd">#REF!</definedName>
    <definedName name="her">#REF!</definedName>
    <definedName name="Hi">'[2]Mat.MAS Util'!$D$11</definedName>
    <definedName name="Hid">'[3]Mat.MAS Util'!$D$14</definedName>
    <definedName name="HIRR">#REF!</definedName>
    <definedName name="Hof">'[3]Mat.MAS Util'!$D$4</definedName>
    <definedName name="HOJANUEVA">"'file://Sanchez/Manuel/HOGAR%20DE%20JOVENES-VIALE/CERTIFICADO%201.xls'#$'CERTIFICADO 1'.$K$233"</definedName>
    <definedName name="HONORS">[12]Insumos!#REF!</definedName>
    <definedName name="horelah13">"'file://SERVIDOR/general/oftecnica/Presupuestos/ENTRE%20R%C3%8DOS/Arquitectura%202009/Escuela%20Sarmiento/Presentacion05-09/Esc%20Sarmiento%20Archivo%20Completo.xls'#$'Datos Insumos Redet'.$G$34"</definedName>
    <definedName name="horelah21">"'file://Servertmp/general/OFICINA%20TECNICA/Presupuestos/Edificio%20Calle%20Santa%20Fe/Presupuesto2106.xls'#$Insumos.$D$28"</definedName>
    <definedName name="horelah8">"'file://SERVIDOR/general/oftecnica/Presupuestos/ENTRE%20R%C3%8DOS/Arquitectura%202009/Escuela%20Sarmiento/Presentacion05-09/Esc%20Sarmiento%20Archivo%20Completo.xls'#$'Datos Insumos Redet'.$G$33"</definedName>
    <definedName name="Hrr">'[3]Mat.MAS Util'!$D$11</definedName>
    <definedName name="Imp">'[3]Mat.MAS Util'!$D$41</definedName>
    <definedName name="IMPORTE_PRESENTE">#REF!</definedName>
    <definedName name="Importes_de_la_Mano_de_Obra">#REF!</definedName>
    <definedName name="Imprimir_títulos_IM">#REF!</definedName>
    <definedName name="INT">[10]EQUIPOS!$C$6</definedName>
    <definedName name="item1">"$#REF!.$AE$3"</definedName>
    <definedName name="item1.2">"'file://SERVERTMP/General/OFICINA%20TECNICA/Presupuestos/Ramirez/PresupuestoRamirez08-09-03.xls'#$' Excavaciones-item2'.$G$31"</definedName>
    <definedName name="item1.2_4">"$#REF!.$#REF!$#REF!"</definedName>
    <definedName name="item10.1">"$#REF!.$AE$3"</definedName>
    <definedName name="item12.1">"$#REF!.$AE$3"</definedName>
    <definedName name="item13.1">"$#REF!.$AE$3"</definedName>
    <definedName name="item14.1">"$#REF!.$AE$3"</definedName>
    <definedName name="item15">"'file://SERVERTMP/Tecnica/OFICINA%20TECNICA/Presupuestos/Hospital%20San%20Cristobal/Patricia.xls'#$''.$G$3"</definedName>
    <definedName name="item16.1">"'file://SERVERTMP/Tecnica/OFICINA%20TECNICA/Presupuestos/Hospital%20San%20Cristobal/Patricia.xls'#$''.$G$3"</definedName>
    <definedName name="item16.2">"'file://SERVERTMP/Tecnica/OFICINA%20TECNICA/Presupuestos/Hospital%20San%20Cristobal/Patricia.xls'#$''.$G$31"</definedName>
    <definedName name="item16.3">"'file://SERVERTMP/Tecnica/OFICINA%20TECNICA/Presupuestos/Hospital%20San%20Cristobal/Patricia.xls'#$''.$G$62"</definedName>
    <definedName name="item17">"$#REF!.$AE$3"</definedName>
    <definedName name="item18.1">"$#REF!.$AE$3"</definedName>
    <definedName name="item19">"$#REF!.$AE$3"</definedName>
    <definedName name="item2.1">"$#REF!.$AE$3"</definedName>
    <definedName name="item3.1">"'file://SERVERTMP/Tecnica/OFICINA%20TECNICA/Presupuestos/Hospital%20San%20Cristobal/Patricia.xls'#$''.$G$3"</definedName>
    <definedName name="item3.2">"'file://SERVERTMP/Tecnica/OFICINA%20TECNICA/Presupuestos/Hospital%20San%20Cristobal/Patricia.xls'#$''.$G$31"</definedName>
    <definedName name="item3.3">"'file://SERVERTMP/Tecnica/OFICINA%20TECNICA/Presupuestos/Hospital%20San%20Cristobal/Patricia.xls'#$''.$G$59"</definedName>
    <definedName name="item4.2">"'file://SERVERTMP/General/OFICINA%20TECNICA/Presupuestos/Tunel%20Subfluvial/Licit.Publ.%20N%C2%BA%20289%20y%20285/Presup%20Licit.Pca.289.xls'#$'Defensas, cenefas e insertos'.$G$31"</definedName>
    <definedName name="item4.4">"'file://SERVERTMP/General/OFICINA%20TECNICA/Presupuestos/Tunel%20Subfluvial/Licit.Publ.%20N%C2%BA%20289%20y%20285/Presup%20Licit.Pca.289.xls'#$'Defensas, cenefas e insertos'.$G$59"</definedName>
    <definedName name="item6">"$#REF!.$AE$3"</definedName>
    <definedName name="item7.1">"$#REF!.$AE$3"</definedName>
    <definedName name="item7.2">"$#REF!.$#REF!$#REF!"</definedName>
    <definedName name="item7.3">"$#REF!.$AE$2088"</definedName>
    <definedName name="item8.1">"$#REF!.$AE$3"</definedName>
    <definedName name="item8.2">"$#REF!.$#REF!$#REF!"</definedName>
    <definedName name="item9.1">"$#REF!.$AE$3"</definedName>
    <definedName name="item9.2">"$#REF!.$#REF!$#REF!"</definedName>
    <definedName name="item9.3">"$#REF!.$AE$2088"</definedName>
    <definedName name="k">#REF!</definedName>
    <definedName name="kon">#REF!</definedName>
    <definedName name="lad">#REF!</definedName>
    <definedName name="ladcom">"'file://SERVIDOR/general/oftecnica/Presupuestos/ENTRE%20R%C3%8DOS/Arquitectura%202009/Escuela%20Sarmiento/Presentacion05-09/Esc%20Sarmiento%20Archivo%20Completo.xls'#$'Datos Insumos Redet'.$F$83"</definedName>
    <definedName name="ladhue18">"'file://SERVIDOR/general/oftecnica/Presupuestos/Caja%20Prev%20Med%20Bqcos/Edif%20Rivadavia%20542/Presentacion%20Edificio%20San%20Martin.xls'#$Insumos.$C$21"</definedName>
    <definedName name="Lana">'[3]Mat.MAS Util'!$D$48</definedName>
    <definedName name="latex">'[5] materiales'!$H$26</definedName>
    <definedName name="Lco">'[3]Mat.MAS Util'!$D$15</definedName>
    <definedName name="licitación">[11]Presupuesto!$A$3</definedName>
    <definedName name="lij">'[5] materiales'!$H$30</definedName>
    <definedName name="lis">#REF!</definedName>
    <definedName name="litglipo">"'file://SERVERTMP/General/OFICINA%20TECNICA/Presupuestos/Ramirez/PresupuestoRamirez08-09-03.xls'#$Insumos.$D$19"</definedName>
    <definedName name="llpas12">"'file://SERVERTMP/General/OFICINA%20TECNICA/Presupuestos/Ramirez/PresupuestoRamirez08-09-03.xls'#$Insumos.$D$20"</definedName>
    <definedName name="los">'[5] materiales'!$H$41</definedName>
    <definedName name="LUB">[10]EQUIPOS!$C$8</definedName>
    <definedName name="mac">#REF!</definedName>
    <definedName name="Mad">'[3]Mat.MAS Util'!$D$13</definedName>
    <definedName name="madenc">"'file://Servertmp/general/OFICINA%20TECNICA/Presupuestos/Edificio%20Calle%20Santa%20Fe/Presupuesto2106.xls'#$Insumos.$D$37"</definedName>
    <definedName name="MAQ">'[3]Mat.MAS Util'!$D$6</definedName>
    <definedName name="Mas">'[3]Mat.MAS Util'!$D$39</definedName>
    <definedName name="Mat">#REF!</definedName>
    <definedName name="MATER">[10]MATERIAL!$A$6:$L$51</definedName>
    <definedName name="Materiales">#REF!</definedName>
    <definedName name="MDEO">#REF!</definedName>
    <definedName name="med">'[3]Mat.MAS Util'!$D$49</definedName>
    <definedName name="memasfsa">"'file://SERVIDOR/general/oftecnica/Presupuestos/ENTRE%20R%C3%8DOS/Arquitectura%202009/Escuela%20Sarmiento/Presentacion05-09/Esc%20Sarmiento%20Archivo%20Completo.xls'#$'Datos Insumos Redet'.$K$100"</definedName>
    <definedName name="Memb">'[3]Mat.MAS Util'!$D$29</definedName>
    <definedName name="MEMBRANA">"$#REF!.$#REF!$#REF!"</definedName>
    <definedName name="Metal">'[3]Mat.MAS Util'!$D$53</definedName>
    <definedName name="Mgra15">'[3]Mat.MAS Util'!$D$23</definedName>
    <definedName name="Mgra30">'[3]Mat.MAS Util'!$D$22</definedName>
    <definedName name="MOBRA">[10]M_OBRA!$A$12:$K$13</definedName>
    <definedName name="mos">#REF!</definedName>
    <definedName name="mosa">'[1] materiales'!$H$99</definedName>
    <definedName name="niv">#REF!</definedName>
    <definedName name="Ø2">'[5] materiales'!$H$76</definedName>
    <definedName name="Ø2_1_2">'[5] materiales'!$H$77</definedName>
    <definedName name="Ø3">'[5] materiales'!$H$78</definedName>
    <definedName name="OBRA">#REF!</definedName>
    <definedName name="OCIVILES">[12]Insumos!#REF!</definedName>
    <definedName name="oferente">[11]Presupuesto!$A$7</definedName>
    <definedName name="ofic">#REF!</definedName>
    <definedName name="ofice">#REF!</definedName>
    <definedName name="ofiuoc">"'file://Servertmp/general/OFICINA%20TECNICA/Presupuestos/Edificio%20Calle%20Santa%20Fe/Presupuesto2106.xls'#$Insumos.$D$44"</definedName>
    <definedName name="p100_">'[5] materiales'!$H$73</definedName>
    <definedName name="p120_">'[1] materiales'!$H$123</definedName>
    <definedName name="p60_">'[5] materiales'!$H$75</definedName>
    <definedName name="p80_">'[5] materiales'!$H$74</definedName>
    <definedName name="Parai">'[3]Mat.MAS Util'!$D$54</definedName>
    <definedName name="pas">#REF!</definedName>
    <definedName name="PASE">[13]Propuesta!#REF!</definedName>
    <definedName name="Past">'[3]Mat.MAS Util'!$D$35</definedName>
    <definedName name="Pie">'[3]Mat.MAS Util'!$D$10</definedName>
    <definedName name="PinA">'[3]Mat.MAS Util'!$D$40</definedName>
    <definedName name="PinE">'[3]Mat.MAS Util'!$D$43</definedName>
    <definedName name="PinI">'[3]Mat.MAS Util'!$D$42</definedName>
    <definedName name="pisgraco30">"'file://SERVERTMP/General/OFICINA%20TECNICA/Presupuestos/Ramirez/PresupuestoRamirez08-09-03.xls'#$Insumos.$D$26"</definedName>
    <definedName name="polexppe">"'file://Servertmp/tecnica/OFICINA%20TECNICA/Presupuestos/Licitaciones%20Arquitectura%202007/Hospital%20San%20Mart%C3%ADn/Hospitalpresup%2002-03.xls'#$Insumos.$D$49"</definedName>
    <definedName name="poli">'[5] materiales'!$H$37</definedName>
    <definedName name="puevenbo">"'file://SERVERTMP/General/OFICINA%20TECNICA/Presupuestos/Ramirez/PresupuestoRamirez08-09-03.xls'#$Insumos.$D$27"</definedName>
    <definedName name="ramt110">"'file://SERVERTMP/General/OFICINA%20TECNICA/Presupuestos/Ramirez/PresupuestoRamirez08-09-03.xls'#$Insumos.$D$28"</definedName>
    <definedName name="registro1">"'file://Sanchez/Manuel/HOGAR%20DE%20JOVENES-VIALE/CERTIFICADO%201.xls'#$'CERTIFICADO 1'.$A$41121"</definedName>
    <definedName name="rejven">"'file://SERVERTMP/General/OFICINA%20TECNICA/Presupuestos/Ramirez/PresupuestoRamirez08-09-03.xls'#$Insumos.$D$27"</definedName>
    <definedName name="REP">[10]EQUIPOS!$C$7</definedName>
    <definedName name="RP">#REF!</definedName>
    <definedName name="sandoval">[14]M_OBRA!$A$6:$K$7</definedName>
    <definedName name="sold">'[5] materiales'!$H$35</definedName>
    <definedName name="Sopor">'[3]Mat.MAS Util'!$D$33</definedName>
    <definedName name="suerell">"'file://SERVERTMP/General/OFICINA%20TECNICA/Presupuestos/Ramirez/PresupuestoRamirez08-09-03.xls'#$Insumos.$D$27"</definedName>
    <definedName name="TAByCIEL">[12]Insumos!#REF!</definedName>
    <definedName name="Tareas">[15]Tareas!$B$4:$F$390</definedName>
    <definedName name="teod">#REF!</definedName>
    <definedName name="term120">"'file://SERVIDOR/general/oftecnica/Presupuestos/ENTRE%20R%C3%8DOS/Arquitectura%202009/Escuela%20Sarmiento/Presentacion05-09/Esc%20Sarmiento%20Archivo%20Completo.xls'#$'Datos Insumos Redet'.$G$156"</definedName>
    <definedName name="TITOBRA">[16]PROPUESTA!$B$1</definedName>
    <definedName name="Total">#REF!</definedName>
    <definedName name="tradocgas">"'file://SERVERTMP/General/OFICINA%20TECNICA/Presupuestos/Ramirez/PresupuestoRamirez08-09-03.xls'#$Insumos.$D$27"</definedName>
    <definedName name="trba">#REF!</definedName>
    <definedName name="USA">[10]EQUIPOS!$C$5</definedName>
    <definedName name="VAR">[10]EQUIPOS!$C$3</definedName>
    <definedName name="varele">"'file://SERVIDOR/general/oftecnica/Presupuestos/ENTRE%20R%C3%8DOS/Arquitectura%202009/Escuela%20Sarmiento/Presentacion05-09/Esc%20Sarmiento%20Archivo%20Completo.xls'#$'Datos Insumos Redet'.$G$157"</definedName>
    <definedName name="vid">'[1] materiales'!$H$92</definedName>
    <definedName name="Vidrio">'[3]Mat.MAS Util'!$D$38</definedName>
    <definedName name="VIU">[10]EQUIPOS!$C$4</definedName>
    <definedName name="xcua">'[3]Mat.MAS Util'!$D$50</definedName>
    <definedName name="zoc">#REF!</definedName>
    <definedName name="zoc7">'[5] materiales'!$H$43</definedName>
    <definedName name="zocgraco">"'file://SERVERTMP/General/OFICINA%20TECNICA/Presupuestos/Ramirez/PresupuestoRamirez08-09-03.xls'#$Insumos.$D$28"</definedName>
  </definedNames>
  <calcPr calcId="191029"/>
</workbook>
</file>

<file path=xl/calcChain.xml><?xml version="1.0" encoding="utf-8"?>
<calcChain xmlns="http://schemas.openxmlformats.org/spreadsheetml/2006/main">
  <c r="J40" i="5" l="1"/>
  <c r="J78" i="5"/>
  <c r="J620" i="5"/>
  <c r="J622" i="5"/>
  <c r="J627" i="5"/>
  <c r="J640" i="5"/>
  <c r="J653" i="5" l="1"/>
  <c r="J631" i="5"/>
  <c r="J558" i="5"/>
  <c r="J193" i="5"/>
  <c r="J71" i="5"/>
  <c r="J64" i="5"/>
  <c r="J81" i="5"/>
  <c r="J52" i="5"/>
  <c r="J49" i="5"/>
  <c r="J195" i="5"/>
  <c r="J27" i="5"/>
  <c r="J22" i="5"/>
  <c r="J95" i="5"/>
  <c r="J99" i="5"/>
  <c r="J60" i="5"/>
  <c r="J16" i="5"/>
  <c r="J202" i="5" l="1"/>
  <c r="N133" i="14" l="1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3" i="14"/>
  <c r="N164" i="14"/>
  <c r="N165" i="14"/>
  <c r="N132" i="14"/>
  <c r="O131" i="14" s="1"/>
  <c r="J412" i="14"/>
  <c r="J411" i="14"/>
  <c r="J410" i="14"/>
  <c r="J1555" i="14" l="1"/>
  <c r="J1554" i="14"/>
  <c r="J1553" i="14"/>
  <c r="J1551" i="14"/>
  <c r="J1548" i="14"/>
  <c r="J1546" i="14"/>
  <c r="J1544" i="14"/>
  <c r="J1543" i="14"/>
  <c r="J1541" i="14"/>
  <c r="J1539" i="14"/>
  <c r="J1537" i="14"/>
  <c r="J1534" i="14"/>
  <c r="J1532" i="14"/>
  <c r="J1531" i="14"/>
  <c r="J1530" i="14"/>
  <c r="J1529" i="14"/>
  <c r="J1528" i="14"/>
  <c r="J1527" i="14"/>
  <c r="J1526" i="14"/>
  <c r="J1525" i="14"/>
  <c r="K1524" i="14" s="1"/>
  <c r="K1515" i="14"/>
  <c r="K1508" i="14"/>
  <c r="K1505" i="14"/>
  <c r="J1477" i="14"/>
  <c r="J1478" i="14"/>
  <c r="J1479" i="14"/>
  <c r="J1480" i="14"/>
  <c r="J1481" i="14"/>
  <c r="J1482" i="14"/>
  <c r="J1483" i="14"/>
  <c r="J1484" i="14"/>
  <c r="J1485" i="14"/>
  <c r="J1486" i="14"/>
  <c r="J1487" i="14"/>
  <c r="J1488" i="14"/>
  <c r="J1489" i="14"/>
  <c r="J1490" i="14"/>
  <c r="J1491" i="14"/>
  <c r="J1492" i="14"/>
  <c r="J1493" i="14"/>
  <c r="J1494" i="14"/>
  <c r="J1495" i="14"/>
  <c r="J1496" i="14"/>
  <c r="J1497" i="14"/>
  <c r="J1498" i="14"/>
  <c r="J1499" i="14"/>
  <c r="J1500" i="14"/>
  <c r="J1501" i="14"/>
  <c r="J1502" i="14"/>
  <c r="J1476" i="14"/>
  <c r="K1475" i="14" s="1"/>
  <c r="E1471" i="14"/>
  <c r="J1469" i="14"/>
  <c r="J1468" i="14"/>
  <c r="J1467" i="14"/>
  <c r="D183" i="14"/>
  <c r="J193" i="14"/>
  <c r="J192" i="14"/>
  <c r="J191" i="14"/>
  <c r="J190" i="14"/>
  <c r="J189" i="14"/>
  <c r="J188" i="14"/>
  <c r="J187" i="14"/>
  <c r="J186" i="14"/>
  <c r="J185" i="14"/>
  <c r="J184" i="14"/>
  <c r="E183" i="14"/>
  <c r="J181" i="14"/>
  <c r="J180" i="14"/>
  <c r="J179" i="14"/>
  <c r="J178" i="14"/>
  <c r="J177" i="14"/>
  <c r="J176" i="14"/>
  <c r="J175" i="14"/>
  <c r="J174" i="14"/>
  <c r="J173" i="14"/>
  <c r="J172" i="14"/>
  <c r="E171" i="14"/>
  <c r="D171" i="14"/>
  <c r="B171" i="14"/>
  <c r="J170" i="14"/>
  <c r="J169" i="14"/>
  <c r="J168" i="14"/>
  <c r="J167" i="14"/>
  <c r="E166" i="14"/>
  <c r="D166" i="14"/>
  <c r="K166" i="14" l="1"/>
  <c r="K1550" i="14"/>
  <c r="K171" i="14"/>
  <c r="K183" i="14"/>
  <c r="K1471" i="14" l="1"/>
  <c r="J1471" i="14"/>
  <c r="D1471" i="14"/>
  <c r="B1471" i="14"/>
  <c r="K1466" i="14"/>
  <c r="J1466" i="14"/>
  <c r="D1466" i="14"/>
  <c r="B1466" i="14"/>
  <c r="K1465" i="14"/>
  <c r="J1465" i="14"/>
  <c r="D1465" i="14"/>
  <c r="B1465" i="14"/>
  <c r="K1464" i="14"/>
  <c r="J1464" i="14"/>
  <c r="D1464" i="14"/>
  <c r="B1464" i="14"/>
  <c r="K1463" i="14"/>
  <c r="J1463" i="14"/>
  <c r="D1463" i="14"/>
  <c r="B1463" i="14"/>
  <c r="K1462" i="14"/>
  <c r="J1462" i="14"/>
  <c r="D1462" i="14"/>
  <c r="B1462" i="14"/>
  <c r="K1461" i="14"/>
  <c r="J1461" i="14"/>
  <c r="D1461" i="14"/>
  <c r="B1461" i="14"/>
  <c r="K1460" i="14"/>
  <c r="J1460" i="14"/>
  <c r="E1460" i="14"/>
  <c r="D1460" i="14"/>
  <c r="B1460" i="14"/>
  <c r="K1459" i="14"/>
  <c r="J1459" i="14"/>
  <c r="E1459" i="14"/>
  <c r="D1459" i="14"/>
  <c r="B1459" i="14"/>
  <c r="J1458" i="14"/>
  <c r="D1458" i="14"/>
  <c r="C1458" i="14"/>
  <c r="E1457" i="14"/>
  <c r="D1457" i="14"/>
  <c r="B1457" i="14"/>
  <c r="J1456" i="14"/>
  <c r="D1456" i="14"/>
  <c r="C1456" i="14"/>
  <c r="J1455" i="14"/>
  <c r="D1455" i="14"/>
  <c r="C1455" i="14"/>
  <c r="J1454" i="14"/>
  <c r="D1454" i="14"/>
  <c r="C1454" i="14"/>
  <c r="J1453" i="14"/>
  <c r="D1453" i="14"/>
  <c r="C1453" i="14"/>
  <c r="J1452" i="14"/>
  <c r="D1452" i="14"/>
  <c r="C1452" i="14"/>
  <c r="J1451" i="14"/>
  <c r="D1451" i="14"/>
  <c r="C1451" i="14"/>
  <c r="J1450" i="14"/>
  <c r="D1450" i="14"/>
  <c r="C1450" i="14"/>
  <c r="J1449" i="14"/>
  <c r="D1449" i="14"/>
  <c r="C1449" i="14"/>
  <c r="J1448" i="14"/>
  <c r="D1448" i="14"/>
  <c r="C1448" i="14"/>
  <c r="J1447" i="14"/>
  <c r="D1447" i="14"/>
  <c r="C1447" i="14"/>
  <c r="J1446" i="14"/>
  <c r="D1446" i="14"/>
  <c r="C1446" i="14"/>
  <c r="J1445" i="14"/>
  <c r="D1445" i="14"/>
  <c r="C1445" i="14"/>
  <c r="J1444" i="14"/>
  <c r="D1444" i="14"/>
  <c r="C1444" i="14"/>
  <c r="J1443" i="14"/>
  <c r="D1443" i="14"/>
  <c r="C1443" i="14"/>
  <c r="J1442" i="14"/>
  <c r="D1442" i="14"/>
  <c r="C1442" i="14"/>
  <c r="J1441" i="14"/>
  <c r="D1441" i="14"/>
  <c r="C1441" i="14"/>
  <c r="J1440" i="14"/>
  <c r="D1440" i="14"/>
  <c r="C1440" i="14"/>
  <c r="J1439" i="14"/>
  <c r="D1439" i="14"/>
  <c r="C1439" i="14"/>
  <c r="E1438" i="14"/>
  <c r="D1438" i="14"/>
  <c r="B1438" i="14"/>
  <c r="J1437" i="14"/>
  <c r="D1437" i="14"/>
  <c r="C1437" i="14"/>
  <c r="J1436" i="14"/>
  <c r="D1436" i="14"/>
  <c r="C1436" i="14"/>
  <c r="J1435" i="14"/>
  <c r="D1435" i="14"/>
  <c r="C1435" i="14"/>
  <c r="J1434" i="14"/>
  <c r="D1434" i="14"/>
  <c r="C1434" i="14"/>
  <c r="J1433" i="14"/>
  <c r="D1433" i="14"/>
  <c r="C1433" i="14"/>
  <c r="J1432" i="14"/>
  <c r="D1432" i="14"/>
  <c r="C1432" i="14"/>
  <c r="J1431" i="14"/>
  <c r="D1431" i="14"/>
  <c r="C1431" i="14"/>
  <c r="J1430" i="14"/>
  <c r="D1430" i="14"/>
  <c r="C1430" i="14"/>
  <c r="J1429" i="14"/>
  <c r="D1429" i="14"/>
  <c r="C1429" i="14"/>
  <c r="J1428" i="14"/>
  <c r="D1428" i="14"/>
  <c r="C1428" i="14"/>
  <c r="J1427" i="14"/>
  <c r="D1427" i="14"/>
  <c r="C1427" i="14"/>
  <c r="J1426" i="14"/>
  <c r="D1426" i="14"/>
  <c r="C1426" i="14"/>
  <c r="J1425" i="14"/>
  <c r="D1425" i="14"/>
  <c r="C1425" i="14"/>
  <c r="J1424" i="14"/>
  <c r="D1424" i="14"/>
  <c r="C1424" i="14"/>
  <c r="J1423" i="14"/>
  <c r="D1423" i="14"/>
  <c r="C1423" i="14"/>
  <c r="J1422" i="14"/>
  <c r="D1422" i="14"/>
  <c r="C1422" i="14"/>
  <c r="E1421" i="14"/>
  <c r="D1421" i="14"/>
  <c r="B1421" i="14"/>
  <c r="J1420" i="14"/>
  <c r="D1420" i="14"/>
  <c r="C1420" i="14"/>
  <c r="J1419" i="14"/>
  <c r="D1419" i="14"/>
  <c r="C1419" i="14"/>
  <c r="J1418" i="14"/>
  <c r="D1418" i="14"/>
  <c r="C1418" i="14"/>
  <c r="J1417" i="14"/>
  <c r="D1417" i="14"/>
  <c r="C1417" i="14"/>
  <c r="J1416" i="14"/>
  <c r="D1416" i="14"/>
  <c r="C1416" i="14"/>
  <c r="J1415" i="14"/>
  <c r="D1415" i="14"/>
  <c r="C1415" i="14"/>
  <c r="J1414" i="14"/>
  <c r="D1414" i="14"/>
  <c r="C1414" i="14"/>
  <c r="J1413" i="14"/>
  <c r="D1413" i="14"/>
  <c r="C1413" i="14"/>
  <c r="D1412" i="14"/>
  <c r="C1412" i="14"/>
  <c r="B1412" i="14"/>
  <c r="J1411" i="14"/>
  <c r="D1411" i="14"/>
  <c r="C1411" i="14"/>
  <c r="J1410" i="14"/>
  <c r="D1410" i="14"/>
  <c r="C1410" i="14"/>
  <c r="J1409" i="14"/>
  <c r="D1409" i="14"/>
  <c r="C1409" i="14"/>
  <c r="J1408" i="14"/>
  <c r="D1408" i="14"/>
  <c r="C1408" i="14"/>
  <c r="J1407" i="14"/>
  <c r="D1407" i="14"/>
  <c r="C1407" i="14"/>
  <c r="J1406" i="14"/>
  <c r="D1406" i="14"/>
  <c r="C1406" i="14"/>
  <c r="J1405" i="14"/>
  <c r="D1405" i="14"/>
  <c r="C1405" i="14"/>
  <c r="J1404" i="14"/>
  <c r="D1404" i="14"/>
  <c r="C1404" i="14"/>
  <c r="J1403" i="14"/>
  <c r="D1403" i="14"/>
  <c r="C1403" i="14"/>
  <c r="J1402" i="14"/>
  <c r="D1402" i="14"/>
  <c r="C1402" i="14"/>
  <c r="J1401" i="14"/>
  <c r="D1401" i="14"/>
  <c r="C1401" i="14"/>
  <c r="E1400" i="14"/>
  <c r="D1400" i="14"/>
  <c r="B1400" i="14"/>
  <c r="J1399" i="14"/>
  <c r="D1399" i="14"/>
  <c r="C1399" i="14"/>
  <c r="J1398" i="14"/>
  <c r="D1398" i="14"/>
  <c r="C1398" i="14"/>
  <c r="J1397" i="14"/>
  <c r="D1397" i="14"/>
  <c r="C1397" i="14"/>
  <c r="J1396" i="14"/>
  <c r="D1396" i="14"/>
  <c r="C1396" i="14"/>
  <c r="E1395" i="14"/>
  <c r="D1395" i="14"/>
  <c r="B1395" i="14"/>
  <c r="D1394" i="14"/>
  <c r="I194" i="14" l="1"/>
  <c r="M194" i="14"/>
  <c r="O194" i="14" s="1"/>
  <c r="J129" i="14" l="1"/>
  <c r="J128" i="14"/>
  <c r="J127" i="14"/>
  <c r="G125" i="14"/>
  <c r="G124" i="14"/>
  <c r="J124" i="14" s="1"/>
  <c r="J125" i="14"/>
  <c r="J123" i="14"/>
  <c r="J121" i="14"/>
  <c r="J120" i="14"/>
  <c r="B122" i="14"/>
  <c r="J118" i="14"/>
  <c r="J117" i="14"/>
  <c r="J116" i="14"/>
  <c r="G114" i="14"/>
  <c r="J114" i="14" s="1"/>
  <c r="J113" i="14"/>
  <c r="J112" i="14"/>
  <c r="J110" i="14"/>
  <c r="J109" i="14"/>
  <c r="J108" i="14"/>
  <c r="J107" i="14"/>
  <c r="J106" i="14"/>
  <c r="J105" i="14"/>
  <c r="J104" i="14"/>
  <c r="J103" i="14"/>
  <c r="J102" i="14"/>
  <c r="J99" i="14"/>
  <c r="J101" i="14"/>
  <c r="J100" i="14"/>
  <c r="J98" i="14"/>
  <c r="J97" i="14"/>
  <c r="J96" i="14"/>
  <c r="J94" i="14"/>
  <c r="J93" i="14"/>
  <c r="J92" i="14"/>
  <c r="B119" i="14"/>
  <c r="D119" i="14"/>
  <c r="E119" i="14"/>
  <c r="B95" i="14"/>
  <c r="D95" i="14"/>
  <c r="E95" i="14"/>
  <c r="B111" i="14"/>
  <c r="D111" i="14"/>
  <c r="E111" i="14"/>
  <c r="B115" i="14"/>
  <c r="D115" i="14"/>
  <c r="E115" i="14"/>
  <c r="J90" i="14"/>
  <c r="J89" i="14"/>
  <c r="J88" i="14"/>
  <c r="K87" i="14" s="1"/>
  <c r="J86" i="14"/>
  <c r="J85" i="14"/>
  <c r="J84" i="14"/>
  <c r="J82" i="14"/>
  <c r="J81" i="14"/>
  <c r="J80" i="14"/>
  <c r="K79" i="14" s="1"/>
  <c r="J63" i="14"/>
  <c r="K60" i="14" s="1"/>
  <c r="J62" i="14"/>
  <c r="J61" i="14"/>
  <c r="B60" i="14"/>
  <c r="D60" i="14"/>
  <c r="E60" i="14"/>
  <c r="J78" i="14"/>
  <c r="K75" i="14" s="1"/>
  <c r="J77" i="14"/>
  <c r="J76" i="14"/>
  <c r="J1393" i="14"/>
  <c r="J1392" i="14"/>
  <c r="J1391" i="14"/>
  <c r="J1390" i="14"/>
  <c r="J1389" i="14"/>
  <c r="J1388" i="14"/>
  <c r="J1386" i="14"/>
  <c r="J1387" i="14"/>
  <c r="J1385" i="14"/>
  <c r="J1383" i="14"/>
  <c r="J1384" i="14"/>
  <c r="J1382" i="14"/>
  <c r="J1381" i="14"/>
  <c r="J1380" i="14"/>
  <c r="J1378" i="14"/>
  <c r="J1379" i="14"/>
  <c r="J1336" i="14"/>
  <c r="J1335" i="14"/>
  <c r="J1334" i="14"/>
  <c r="J1333" i="14"/>
  <c r="J1377" i="14"/>
  <c r="J1332" i="14"/>
  <c r="J1331" i="14"/>
  <c r="J1376" i="14"/>
  <c r="J1375" i="14"/>
  <c r="J1374" i="14"/>
  <c r="J1373" i="14"/>
  <c r="J1372" i="14"/>
  <c r="J1371" i="14"/>
  <c r="J1370" i="14"/>
  <c r="J1369" i="14"/>
  <c r="J1368" i="14"/>
  <c r="J1367" i="14"/>
  <c r="J1366" i="14"/>
  <c r="J1365" i="14"/>
  <c r="J1347" i="14"/>
  <c r="J1364" i="14"/>
  <c r="J1363" i="14"/>
  <c r="J1362" i="14"/>
  <c r="J1349" i="14"/>
  <c r="J1348" i="14"/>
  <c r="J1346" i="14"/>
  <c r="J1345" i="14"/>
  <c r="J1344" i="14"/>
  <c r="J1343" i="14"/>
  <c r="J1328" i="14"/>
  <c r="J1329" i="14"/>
  <c r="J1330" i="14"/>
  <c r="J1361" i="14"/>
  <c r="J1358" i="14"/>
  <c r="J1359" i="14"/>
  <c r="J1360" i="14"/>
  <c r="J1356" i="14"/>
  <c r="J1327" i="14"/>
  <c r="J1355" i="14"/>
  <c r="J1354" i="14"/>
  <c r="J1353" i="14"/>
  <c r="J1352" i="14"/>
  <c r="J1350" i="14"/>
  <c r="J1351" i="14"/>
  <c r="J1357" i="14"/>
  <c r="J1326" i="14"/>
  <c r="J1325" i="14"/>
  <c r="J1324" i="14"/>
  <c r="J1341" i="14"/>
  <c r="J1340" i="14"/>
  <c r="J1342" i="14"/>
  <c r="J1323" i="14"/>
  <c r="J1068" i="14"/>
  <c r="J1067" i="14"/>
  <c r="J1066" i="14"/>
  <c r="J1065" i="14"/>
  <c r="J1064" i="14"/>
  <c r="J1339" i="14"/>
  <c r="J1338" i="14"/>
  <c r="J1322" i="14"/>
  <c r="J1320" i="14"/>
  <c r="K1319" i="14" s="1"/>
  <c r="J1317" i="14"/>
  <c r="K1316" i="14" s="1"/>
  <c r="J1315" i="14"/>
  <c r="K1314" i="14" s="1"/>
  <c r="J1313" i="14"/>
  <c r="J1312" i="14"/>
  <c r="K1311" i="14" s="1"/>
  <c r="J1310" i="14"/>
  <c r="J1309" i="14"/>
  <c r="J1307" i="14"/>
  <c r="J1306" i="14"/>
  <c r="J1305" i="14"/>
  <c r="J1304" i="14"/>
  <c r="J1303" i="14"/>
  <c r="J1302" i="14"/>
  <c r="J1301" i="14"/>
  <c r="J1300" i="14"/>
  <c r="J1288" i="14"/>
  <c r="J1287" i="14"/>
  <c r="J1286" i="14"/>
  <c r="J1285" i="14"/>
  <c r="J1284" i="14"/>
  <c r="J1283" i="14"/>
  <c r="J1282" i="14"/>
  <c r="J1298" i="14"/>
  <c r="J1281" i="14"/>
  <c r="J1280" i="14"/>
  <c r="J1297" i="14"/>
  <c r="J1296" i="14"/>
  <c r="J1295" i="14"/>
  <c r="J1294" i="14"/>
  <c r="J1293" i="14"/>
  <c r="J1292" i="14"/>
  <c r="J1291" i="14"/>
  <c r="J1279" i="14"/>
  <c r="J1278" i="14"/>
  <c r="J1277" i="14"/>
  <c r="J1276" i="14"/>
  <c r="J1275" i="14"/>
  <c r="J1274" i="14"/>
  <c r="J1273" i="14"/>
  <c r="J1272" i="14"/>
  <c r="J1271" i="14"/>
  <c r="J1270" i="14"/>
  <c r="J1269" i="14"/>
  <c r="J1268" i="14"/>
  <c r="J1267" i="14"/>
  <c r="J1266" i="14"/>
  <c r="J1265" i="14"/>
  <c r="J1264" i="14"/>
  <c r="J1263" i="14"/>
  <c r="J1262" i="14"/>
  <c r="J1261" i="14"/>
  <c r="J1260" i="14"/>
  <c r="J1259" i="14"/>
  <c r="J1258" i="14"/>
  <c r="J1257" i="14"/>
  <c r="J1256" i="14"/>
  <c r="J1255" i="14"/>
  <c r="J1254" i="14"/>
  <c r="J1253" i="14"/>
  <c r="J1252" i="14"/>
  <c r="J1251" i="14"/>
  <c r="J1250" i="14"/>
  <c r="J1249" i="14"/>
  <c r="J1248" i="14"/>
  <c r="J1290" i="14"/>
  <c r="J1247" i="14"/>
  <c r="J1246" i="14"/>
  <c r="J1245" i="14"/>
  <c r="J1244" i="14"/>
  <c r="J1243" i="14"/>
  <c r="J1242" i="14"/>
  <c r="J1241" i="14"/>
  <c r="J1240" i="14"/>
  <c r="J1239" i="14"/>
  <c r="J1237" i="14"/>
  <c r="K1235" i="14" s="1"/>
  <c r="J1236" i="14"/>
  <c r="J1177" i="14"/>
  <c r="J1178" i="14"/>
  <c r="J1179" i="14"/>
  <c r="J1180" i="14"/>
  <c r="J1181" i="14"/>
  <c r="J1182" i="14"/>
  <c r="J1183" i="14"/>
  <c r="J1184" i="14"/>
  <c r="J1185" i="14"/>
  <c r="J1186" i="14"/>
  <c r="J1187" i="14"/>
  <c r="J1188" i="14"/>
  <c r="J1189" i="14"/>
  <c r="J1190" i="14"/>
  <c r="J1191" i="14"/>
  <c r="J1192" i="14"/>
  <c r="J1193" i="14"/>
  <c r="J1194" i="14"/>
  <c r="J1195" i="14"/>
  <c r="J1196" i="14"/>
  <c r="J1197" i="14"/>
  <c r="J1198" i="14"/>
  <c r="J1199" i="14"/>
  <c r="J1200" i="14"/>
  <c r="J1201" i="14"/>
  <c r="J1202" i="14"/>
  <c r="J1203" i="14"/>
  <c r="J1204" i="14"/>
  <c r="J1205" i="14"/>
  <c r="J1206" i="14"/>
  <c r="J1207" i="14"/>
  <c r="J1208" i="14"/>
  <c r="J1209" i="14"/>
  <c r="J1210" i="14"/>
  <c r="J1211" i="14"/>
  <c r="J1212" i="14"/>
  <c r="J1213" i="14"/>
  <c r="J1214" i="14"/>
  <c r="J1215" i="14"/>
  <c r="J1216" i="14"/>
  <c r="J1217" i="14"/>
  <c r="J1218" i="14"/>
  <c r="J1219" i="14"/>
  <c r="J1220" i="14"/>
  <c r="J1221" i="14"/>
  <c r="J1222" i="14"/>
  <c r="J1223" i="14"/>
  <c r="J1224" i="14"/>
  <c r="J1225" i="14"/>
  <c r="J1226" i="14"/>
  <c r="J1227" i="14"/>
  <c r="J1228" i="14"/>
  <c r="J1229" i="14"/>
  <c r="J1230" i="14"/>
  <c r="J1231" i="14"/>
  <c r="J1232" i="14"/>
  <c r="J1233" i="14"/>
  <c r="J1234" i="14"/>
  <c r="J1095" i="14"/>
  <c r="J1096" i="14"/>
  <c r="J1097" i="14"/>
  <c r="J1098" i="14"/>
  <c r="J1099" i="14"/>
  <c r="J1100" i="14"/>
  <c r="J1101" i="14"/>
  <c r="J1102" i="14"/>
  <c r="J1103" i="14"/>
  <c r="J1104" i="14"/>
  <c r="J1105" i="14"/>
  <c r="J1106" i="14"/>
  <c r="J1107" i="14"/>
  <c r="J1108" i="14"/>
  <c r="J1109" i="14"/>
  <c r="J1110" i="14"/>
  <c r="J1111" i="14"/>
  <c r="J1112" i="14"/>
  <c r="J1113" i="14"/>
  <c r="J1114" i="14"/>
  <c r="J1115" i="14"/>
  <c r="J1116" i="14"/>
  <c r="J1117" i="14"/>
  <c r="J1118" i="14"/>
  <c r="J1119" i="14"/>
  <c r="J1120" i="14"/>
  <c r="J1121" i="14"/>
  <c r="J1122" i="14"/>
  <c r="J1123" i="14"/>
  <c r="J1124" i="14"/>
  <c r="J1125" i="14"/>
  <c r="J1126" i="14"/>
  <c r="J1127" i="14"/>
  <c r="J1128" i="14"/>
  <c r="J1129" i="14"/>
  <c r="J1130" i="14"/>
  <c r="J1131" i="14"/>
  <c r="J1132" i="14"/>
  <c r="J1133" i="14"/>
  <c r="J1134" i="14"/>
  <c r="J1135" i="14"/>
  <c r="J1136" i="14"/>
  <c r="J1137" i="14"/>
  <c r="J1138" i="14"/>
  <c r="J1139" i="14"/>
  <c r="J1140" i="14"/>
  <c r="J1141" i="14"/>
  <c r="J1142" i="14"/>
  <c r="J1143" i="14"/>
  <c r="J1144" i="14"/>
  <c r="J1145" i="14"/>
  <c r="J1146" i="14"/>
  <c r="J1147" i="14"/>
  <c r="J1148" i="14"/>
  <c r="J1149" i="14"/>
  <c r="J1150" i="14"/>
  <c r="J1151" i="14"/>
  <c r="J1152" i="14"/>
  <c r="J1153" i="14"/>
  <c r="J1154" i="14"/>
  <c r="J1155" i="14"/>
  <c r="J1156" i="14"/>
  <c r="J1157" i="14"/>
  <c r="J1158" i="14"/>
  <c r="J1159" i="14"/>
  <c r="J1160" i="14"/>
  <c r="J1161" i="14"/>
  <c r="J1162" i="14"/>
  <c r="J1163" i="14"/>
  <c r="J1164" i="14"/>
  <c r="J1165" i="14"/>
  <c r="J1166" i="14"/>
  <c r="J1167" i="14"/>
  <c r="J1168" i="14"/>
  <c r="J1169" i="14"/>
  <c r="J1170" i="14"/>
  <c r="J1171" i="14"/>
  <c r="J1172" i="14"/>
  <c r="J1173" i="14"/>
  <c r="J1174" i="14"/>
  <c r="J1176" i="14"/>
  <c r="J1086" i="14"/>
  <c r="J1087" i="14"/>
  <c r="J1088" i="14"/>
  <c r="J1089" i="14"/>
  <c r="J1090" i="14"/>
  <c r="J1091" i="14"/>
  <c r="J1092" i="14"/>
  <c r="J1094" i="14"/>
  <c r="J1085" i="14"/>
  <c r="J1070" i="14"/>
  <c r="J1069" i="14"/>
  <c r="J1082" i="14"/>
  <c r="J1081" i="14"/>
  <c r="J1080" i="14"/>
  <c r="J1079" i="14"/>
  <c r="J1078" i="14"/>
  <c r="J1077" i="14"/>
  <c r="J1076" i="14"/>
  <c r="J1075" i="14"/>
  <c r="J1074" i="14"/>
  <c r="J1072" i="14"/>
  <c r="J1073" i="14"/>
  <c r="J1071" i="14"/>
  <c r="J1063" i="14"/>
  <c r="J1060" i="14"/>
  <c r="J1061" i="14"/>
  <c r="J1062" i="14"/>
  <c r="J1059" i="14"/>
  <c r="J1058" i="14"/>
  <c r="J1057" i="14"/>
  <c r="J1056" i="14"/>
  <c r="J1055" i="14"/>
  <c r="J1054" i="14"/>
  <c r="J1053" i="14"/>
  <c r="J1052" i="14"/>
  <c r="J1051" i="14"/>
  <c r="J1050" i="14"/>
  <c r="J948" i="14"/>
  <c r="J949" i="14"/>
  <c r="J951" i="14"/>
  <c r="J1049" i="14"/>
  <c r="J1048" i="14"/>
  <c r="J1046" i="14"/>
  <c r="J1045" i="14"/>
  <c r="J1043" i="14"/>
  <c r="J1042" i="14"/>
  <c r="J1039" i="14"/>
  <c r="J1038" i="14"/>
  <c r="J1037" i="14"/>
  <c r="J1036" i="14"/>
  <c r="J1035" i="14"/>
  <c r="J1034" i="14"/>
  <c r="J1033" i="14"/>
  <c r="J1032" i="14"/>
  <c r="J1031" i="14"/>
  <c r="J1030" i="14"/>
  <c r="J1029" i="14"/>
  <c r="J1028" i="14"/>
  <c r="J1027" i="14"/>
  <c r="J1026" i="14"/>
  <c r="J1025" i="14"/>
  <c r="J1024" i="14"/>
  <c r="J1023" i="14"/>
  <c r="J1022" i="14"/>
  <c r="J1021" i="14"/>
  <c r="J1020" i="14"/>
  <c r="J1019" i="14"/>
  <c r="J1018" i="14"/>
  <c r="J1015" i="14"/>
  <c r="J1014" i="14"/>
  <c r="J1013" i="14"/>
  <c r="J1012" i="14"/>
  <c r="J1011" i="14"/>
  <c r="J1010" i="14"/>
  <c r="J1009" i="14"/>
  <c r="J1008" i="14"/>
  <c r="J1007" i="14"/>
  <c r="J1006" i="14"/>
  <c r="J1005" i="14"/>
  <c r="J1004" i="14"/>
  <c r="J1003" i="14"/>
  <c r="J1002" i="14"/>
  <c r="J1001" i="14"/>
  <c r="J1000" i="14"/>
  <c r="J999" i="14"/>
  <c r="J998" i="14"/>
  <c r="J995" i="14"/>
  <c r="J994" i="14"/>
  <c r="J993" i="14"/>
  <c r="J992" i="14"/>
  <c r="J991" i="14"/>
  <c r="J990" i="14"/>
  <c r="J989" i="14"/>
  <c r="J988" i="14"/>
  <c r="J987" i="14"/>
  <c r="J986" i="14"/>
  <c r="J985" i="14"/>
  <c r="J984" i="14"/>
  <c r="J983" i="14"/>
  <c r="J982" i="14"/>
  <c r="J981" i="14"/>
  <c r="J980" i="14"/>
  <c r="J979" i="14"/>
  <c r="J978" i="14"/>
  <c r="J977" i="14"/>
  <c r="J976" i="14"/>
  <c r="J975" i="14"/>
  <c r="J974" i="14"/>
  <c r="J973" i="14"/>
  <c r="J972" i="14"/>
  <c r="J970" i="14"/>
  <c r="J969" i="14"/>
  <c r="J968" i="14"/>
  <c r="J967" i="14"/>
  <c r="J966" i="14"/>
  <c r="J965" i="14"/>
  <c r="J964" i="14"/>
  <c r="J963" i="14"/>
  <c r="J962" i="14"/>
  <c r="J961" i="14"/>
  <c r="J960" i="14"/>
  <c r="J959" i="14"/>
  <c r="J958" i="14"/>
  <c r="J957" i="14"/>
  <c r="J956" i="14"/>
  <c r="J955" i="14"/>
  <c r="J954" i="14"/>
  <c r="J1017" i="14"/>
  <c r="J1016" i="14"/>
  <c r="J997" i="14"/>
  <c r="J996" i="14"/>
  <c r="J971" i="14"/>
  <c r="J456" i="14"/>
  <c r="J454" i="14"/>
  <c r="J942" i="14"/>
  <c r="J941" i="14"/>
  <c r="K54" i="14"/>
  <c r="B53" i="14"/>
  <c r="D53" i="14"/>
  <c r="E53" i="14"/>
  <c r="B54" i="14"/>
  <c r="D54" i="14"/>
  <c r="E54" i="14"/>
  <c r="K34" i="14"/>
  <c r="J950" i="14"/>
  <c r="J947" i="14"/>
  <c r="J946" i="14"/>
  <c r="J945" i="14"/>
  <c r="J944" i="14"/>
  <c r="J943" i="14"/>
  <c r="K940" i="14" s="1"/>
  <c r="J939" i="14"/>
  <c r="J938" i="14"/>
  <c r="J937" i="14"/>
  <c r="J936" i="14"/>
  <c r="J935" i="14"/>
  <c r="J934" i="14"/>
  <c r="J933" i="14"/>
  <c r="J932" i="14"/>
  <c r="J931" i="14"/>
  <c r="J930" i="14"/>
  <c r="J929" i="14"/>
  <c r="J928" i="14"/>
  <c r="J927" i="14"/>
  <c r="J926" i="14"/>
  <c r="B1308" i="14"/>
  <c r="D1308" i="14"/>
  <c r="E1308" i="14"/>
  <c r="B1311" i="14"/>
  <c r="D1311" i="14"/>
  <c r="E1311" i="14"/>
  <c r="B1314" i="14"/>
  <c r="D1314" i="14"/>
  <c r="E1314" i="14"/>
  <c r="B1316" i="14"/>
  <c r="D1316" i="14"/>
  <c r="E1316" i="14"/>
  <c r="B940" i="14"/>
  <c r="D940" i="14"/>
  <c r="E940" i="14"/>
  <c r="B953" i="14"/>
  <c r="D953" i="14"/>
  <c r="E953" i="14"/>
  <c r="B1040" i="14"/>
  <c r="D1040" i="14"/>
  <c r="E1040" i="14"/>
  <c r="B1083" i="14"/>
  <c r="D1083" i="14"/>
  <c r="E1083" i="14"/>
  <c r="B1235" i="14"/>
  <c r="D1235" i="14"/>
  <c r="E1235" i="14"/>
  <c r="B1238" i="14"/>
  <c r="D1238" i="14"/>
  <c r="E1238" i="14"/>
  <c r="B1289" i="14"/>
  <c r="D1289" i="14"/>
  <c r="E1289" i="14"/>
  <c r="B1299" i="14"/>
  <c r="D1299" i="14"/>
  <c r="E1299" i="14"/>
  <c r="J912" i="14"/>
  <c r="J911" i="14"/>
  <c r="J910" i="14"/>
  <c r="J905" i="14"/>
  <c r="J904" i="14"/>
  <c r="J903" i="14"/>
  <c r="J897" i="14"/>
  <c r="J896" i="14"/>
  <c r="J898" i="14"/>
  <c r="J923" i="14"/>
  <c r="J916" i="14"/>
  <c r="J915" i="14"/>
  <c r="J914" i="14"/>
  <c r="J921" i="14"/>
  <c r="J920" i="14"/>
  <c r="J919" i="14"/>
  <c r="J918" i="14"/>
  <c r="J909" i="14"/>
  <c r="J908" i="14"/>
  <c r="J907" i="14"/>
  <c r="J902" i="14"/>
  <c r="J901" i="14"/>
  <c r="J900" i="14"/>
  <c r="J893" i="14"/>
  <c r="J895" i="14"/>
  <c r="J894" i="14"/>
  <c r="J889" i="14"/>
  <c r="J887" i="14"/>
  <c r="J885" i="14"/>
  <c r="J883" i="14"/>
  <c r="J881" i="14"/>
  <c r="J879" i="14"/>
  <c r="J876" i="14"/>
  <c r="J874" i="14"/>
  <c r="J872" i="14"/>
  <c r="J869" i="14"/>
  <c r="J868" i="14"/>
  <c r="J867" i="14"/>
  <c r="J865" i="14"/>
  <c r="J863" i="14"/>
  <c r="J861" i="14"/>
  <c r="J859" i="14"/>
  <c r="J855" i="14"/>
  <c r="J853" i="14"/>
  <c r="J851" i="14"/>
  <c r="J849" i="14"/>
  <c r="J847" i="14"/>
  <c r="J845" i="14"/>
  <c r="J842" i="14"/>
  <c r="J840" i="14"/>
  <c r="J838" i="14"/>
  <c r="J836" i="14"/>
  <c r="J834" i="14"/>
  <c r="J828" i="14"/>
  <c r="J826" i="14"/>
  <c r="J824" i="14"/>
  <c r="J830" i="14"/>
  <c r="J832" i="14"/>
  <c r="J825" i="14"/>
  <c r="J890" i="14"/>
  <c r="J888" i="14"/>
  <c r="J886" i="14"/>
  <c r="J884" i="14"/>
  <c r="J882" i="14"/>
  <c r="J880" i="14"/>
  <c r="J878" i="14"/>
  <c r="J877" i="14"/>
  <c r="J875" i="14"/>
  <c r="J873" i="14"/>
  <c r="J871" i="14"/>
  <c r="J870" i="14"/>
  <c r="J856" i="14"/>
  <c r="J866" i="14"/>
  <c r="J864" i="14"/>
  <c r="J862" i="14"/>
  <c r="J860" i="14"/>
  <c r="J858" i="14"/>
  <c r="J857" i="14"/>
  <c r="J854" i="14"/>
  <c r="J852" i="14"/>
  <c r="J850" i="14"/>
  <c r="J848" i="14"/>
  <c r="J846" i="14"/>
  <c r="J844" i="14"/>
  <c r="J843" i="14"/>
  <c r="J839" i="14"/>
  <c r="J837" i="14"/>
  <c r="J841" i="14"/>
  <c r="J835" i="14"/>
  <c r="J833" i="14"/>
  <c r="J831" i="14"/>
  <c r="J829" i="14"/>
  <c r="J827" i="14"/>
  <c r="J823" i="14"/>
  <c r="J822" i="14"/>
  <c r="J446" i="14"/>
  <c r="J444" i="14"/>
  <c r="J442" i="14"/>
  <c r="J445" i="14"/>
  <c r="J443" i="14"/>
  <c r="K440" i="14" s="1"/>
  <c r="J441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2" i="14"/>
  <c r="K421" i="14" s="1"/>
  <c r="J485" i="14"/>
  <c r="J483" i="14"/>
  <c r="J484" i="14"/>
  <c r="J417" i="14"/>
  <c r="J416" i="14"/>
  <c r="J415" i="14"/>
  <c r="J414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K337" i="14" s="1"/>
  <c r="J341" i="14"/>
  <c r="J340" i="14"/>
  <c r="J339" i="14"/>
  <c r="J338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4" i="14"/>
  <c r="J305" i="14"/>
  <c r="J303" i="14"/>
  <c r="J300" i="14"/>
  <c r="J299" i="14"/>
  <c r="J298" i="14"/>
  <c r="J262" i="14"/>
  <c r="J263" i="14"/>
  <c r="J261" i="14"/>
  <c r="J297" i="14"/>
  <c r="J296" i="14"/>
  <c r="J295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69" i="14"/>
  <c r="J270" i="14"/>
  <c r="J268" i="14"/>
  <c r="J266" i="14"/>
  <c r="J267" i="14"/>
  <c r="J265" i="14"/>
  <c r="J264" i="14"/>
  <c r="J302" i="14"/>
  <c r="J301" i="14"/>
  <c r="J258" i="14"/>
  <c r="J257" i="14"/>
  <c r="J256" i="14"/>
  <c r="J255" i="14"/>
  <c r="J254" i="14"/>
  <c r="J253" i="14"/>
  <c r="J252" i="14"/>
  <c r="J251" i="14"/>
  <c r="J250" i="14"/>
  <c r="J248" i="14"/>
  <c r="J249" i="14"/>
  <c r="J247" i="14"/>
  <c r="J246" i="14"/>
  <c r="J245" i="14"/>
  <c r="J244" i="14"/>
  <c r="J259" i="14"/>
  <c r="J243" i="14"/>
  <c r="J241" i="14"/>
  <c r="J240" i="14"/>
  <c r="J239" i="14"/>
  <c r="J238" i="14"/>
  <c r="J237" i="14"/>
  <c r="J236" i="14"/>
  <c r="J235" i="14"/>
  <c r="J232" i="14"/>
  <c r="J234" i="14"/>
  <c r="J233" i="14"/>
  <c r="J242" i="14"/>
  <c r="J231" i="14"/>
  <c r="J230" i="14"/>
  <c r="J229" i="14"/>
  <c r="J741" i="14"/>
  <c r="J763" i="14"/>
  <c r="J788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0" i="14"/>
  <c r="J211" i="14"/>
  <c r="J209" i="14"/>
  <c r="J208" i="14"/>
  <c r="J207" i="14"/>
  <c r="J206" i="14"/>
  <c r="J205" i="14"/>
  <c r="J204" i="14"/>
  <c r="B337" i="14"/>
  <c r="D337" i="14"/>
  <c r="E337" i="14"/>
  <c r="B294" i="14"/>
  <c r="D294" i="14"/>
  <c r="E294" i="14"/>
  <c r="J293" i="14"/>
  <c r="K292" i="14" s="1"/>
  <c r="B292" i="14"/>
  <c r="D292" i="14"/>
  <c r="E292" i="14"/>
  <c r="J203" i="14"/>
  <c r="J202" i="14"/>
  <c r="J201" i="14"/>
  <c r="J200" i="14"/>
  <c r="J198" i="14"/>
  <c r="J199" i="14"/>
  <c r="J196" i="14"/>
  <c r="J197" i="14"/>
  <c r="J195" i="14"/>
  <c r="J72" i="14"/>
  <c r="J71" i="14"/>
  <c r="J69" i="14"/>
  <c r="J70" i="14"/>
  <c r="J68" i="14"/>
  <c r="B67" i="14"/>
  <c r="D67" i="14"/>
  <c r="E67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32" i="14"/>
  <c r="J66" i="14"/>
  <c r="K64" i="14" s="1"/>
  <c r="J65" i="14"/>
  <c r="J59" i="14"/>
  <c r="J58" i="14"/>
  <c r="J57" i="14"/>
  <c r="K56" i="14" s="1"/>
  <c r="J819" i="14"/>
  <c r="J818" i="14"/>
  <c r="J817" i="14"/>
  <c r="J814" i="14"/>
  <c r="J815" i="14"/>
  <c r="J813" i="14"/>
  <c r="K812" i="14" s="1"/>
  <c r="J808" i="14"/>
  <c r="J807" i="14"/>
  <c r="J806" i="14"/>
  <c r="J805" i="14"/>
  <c r="J803" i="14"/>
  <c r="J804" i="14"/>
  <c r="J802" i="14"/>
  <c r="J801" i="14"/>
  <c r="J800" i="14"/>
  <c r="J799" i="14"/>
  <c r="J798" i="14"/>
  <c r="J797" i="14"/>
  <c r="J796" i="14"/>
  <c r="J795" i="14"/>
  <c r="J794" i="14"/>
  <c r="J793" i="14"/>
  <c r="J792" i="14"/>
  <c r="J791" i="14"/>
  <c r="J790" i="14"/>
  <c r="J789" i="14"/>
  <c r="J785" i="14"/>
  <c r="J784" i="14"/>
  <c r="J787" i="14"/>
  <c r="J786" i="14"/>
  <c r="J766" i="14"/>
  <c r="J765" i="14"/>
  <c r="J769" i="14"/>
  <c r="J771" i="14"/>
  <c r="J773" i="14"/>
  <c r="J775" i="14"/>
  <c r="J777" i="14"/>
  <c r="J779" i="14"/>
  <c r="J781" i="14"/>
  <c r="J783" i="14"/>
  <c r="J782" i="14"/>
  <c r="J780" i="14"/>
  <c r="J778" i="14"/>
  <c r="J776" i="14"/>
  <c r="J774" i="14"/>
  <c r="J772" i="14"/>
  <c r="J770" i="14"/>
  <c r="J768" i="14"/>
  <c r="J767" i="14"/>
  <c r="J764" i="14"/>
  <c r="B812" i="14"/>
  <c r="D812" i="14"/>
  <c r="E812" i="14"/>
  <c r="J756" i="14"/>
  <c r="J755" i="14"/>
  <c r="J754" i="14"/>
  <c r="J753" i="14"/>
  <c r="J762" i="14"/>
  <c r="J760" i="14"/>
  <c r="J761" i="14"/>
  <c r="J759" i="14"/>
  <c r="J757" i="14"/>
  <c r="J758" i="14"/>
  <c r="J745" i="14"/>
  <c r="J743" i="14"/>
  <c r="J746" i="14"/>
  <c r="J742" i="14"/>
  <c r="J744" i="14"/>
  <c r="J747" i="14"/>
  <c r="J748" i="14"/>
  <c r="J749" i="14"/>
  <c r="J750" i="14"/>
  <c r="J751" i="14"/>
  <c r="J752" i="14"/>
  <c r="J740" i="14"/>
  <c r="J739" i="14"/>
  <c r="J738" i="14"/>
  <c r="J735" i="14"/>
  <c r="J734" i="14"/>
  <c r="J736" i="14"/>
  <c r="J737" i="14"/>
  <c r="K705" i="14"/>
  <c r="K809" i="14"/>
  <c r="K629" i="14"/>
  <c r="D705" i="14"/>
  <c r="B705" i="14"/>
  <c r="B809" i="14"/>
  <c r="D809" i="14"/>
  <c r="E809" i="14"/>
  <c r="E705" i="14"/>
  <c r="J627" i="14"/>
  <c r="J626" i="14"/>
  <c r="J625" i="14"/>
  <c r="J624" i="14"/>
  <c r="J622" i="14"/>
  <c r="J621" i="14"/>
  <c r="J623" i="14"/>
  <c r="J620" i="14"/>
  <c r="J619" i="14"/>
  <c r="J618" i="14"/>
  <c r="J617" i="14"/>
  <c r="J616" i="14"/>
  <c r="J615" i="14"/>
  <c r="J614" i="14"/>
  <c r="J613" i="14"/>
  <c r="J612" i="14"/>
  <c r="J611" i="14"/>
  <c r="J610" i="14"/>
  <c r="J609" i="14"/>
  <c r="J608" i="14"/>
  <c r="J607" i="14"/>
  <c r="J606" i="14"/>
  <c r="J605" i="14"/>
  <c r="J604" i="14"/>
  <c r="J603" i="14"/>
  <c r="J602" i="14"/>
  <c r="J601" i="14"/>
  <c r="J600" i="14"/>
  <c r="J597" i="14"/>
  <c r="J598" i="14"/>
  <c r="J596" i="14"/>
  <c r="J599" i="14"/>
  <c r="J595" i="14"/>
  <c r="J594" i="14"/>
  <c r="J593" i="14"/>
  <c r="J592" i="14"/>
  <c r="J591" i="14"/>
  <c r="J590" i="14"/>
  <c r="J589" i="14"/>
  <c r="J588" i="14"/>
  <c r="J587" i="14"/>
  <c r="J586" i="14"/>
  <c r="J585" i="14"/>
  <c r="J584" i="14"/>
  <c r="J583" i="14"/>
  <c r="J582" i="14"/>
  <c r="J581" i="14"/>
  <c r="J580" i="14"/>
  <c r="J579" i="14"/>
  <c r="J578" i="14"/>
  <c r="J577" i="14"/>
  <c r="J576" i="14"/>
  <c r="J575" i="14"/>
  <c r="J574" i="14"/>
  <c r="J573" i="14"/>
  <c r="J572" i="14"/>
  <c r="J571" i="14"/>
  <c r="J570" i="14"/>
  <c r="J569" i="14"/>
  <c r="B816" i="14"/>
  <c r="D816" i="14"/>
  <c r="E816" i="14"/>
  <c r="J567" i="14"/>
  <c r="J554" i="14"/>
  <c r="J555" i="14"/>
  <c r="J556" i="14"/>
  <c r="J557" i="14"/>
  <c r="J558" i="14"/>
  <c r="J559" i="14"/>
  <c r="J560" i="14"/>
  <c r="J561" i="14"/>
  <c r="J562" i="14"/>
  <c r="J563" i="14"/>
  <c r="J564" i="14"/>
  <c r="J565" i="14"/>
  <c r="J566" i="14"/>
  <c r="J553" i="14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06" i="14"/>
  <c r="J505" i="14"/>
  <c r="J504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3" i="14"/>
  <c r="J502" i="14"/>
  <c r="J501" i="14"/>
  <c r="J499" i="14"/>
  <c r="J500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55" i="14"/>
  <c r="J453" i="14"/>
  <c r="J452" i="14"/>
  <c r="B486" i="14"/>
  <c r="D486" i="14"/>
  <c r="E486" i="14"/>
  <c r="B568" i="14"/>
  <c r="D568" i="14"/>
  <c r="E568" i="14"/>
  <c r="J482" i="14"/>
  <c r="J481" i="14"/>
  <c r="J479" i="14"/>
  <c r="J480" i="14"/>
  <c r="J478" i="14"/>
  <c r="J473" i="14"/>
  <c r="J477" i="14"/>
  <c r="J476" i="14"/>
  <c r="J475" i="14"/>
  <c r="J474" i="14"/>
  <c r="J472" i="14"/>
  <c r="J471" i="14"/>
  <c r="J470" i="14"/>
  <c r="J469" i="14"/>
  <c r="J467" i="14"/>
  <c r="J465" i="14"/>
  <c r="J464" i="14"/>
  <c r="J466" i="14"/>
  <c r="J468" i="14"/>
  <c r="J463" i="14"/>
  <c r="J462" i="14"/>
  <c r="J461" i="14"/>
  <c r="J460" i="14"/>
  <c r="J459" i="14"/>
  <c r="J458" i="14"/>
  <c r="J451" i="14"/>
  <c r="J450" i="14"/>
  <c r="J449" i="14"/>
  <c r="K448" i="14" s="1"/>
  <c r="J409" i="14"/>
  <c r="J408" i="14"/>
  <c r="J419" i="14"/>
  <c r="K418" i="14" s="1"/>
  <c r="J406" i="14"/>
  <c r="J407" i="14"/>
  <c r="J405" i="14"/>
  <c r="J404" i="14"/>
  <c r="K403" i="14" s="1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D194" i="14"/>
  <c r="J165" i="14"/>
  <c r="J164" i="14"/>
  <c r="J163" i="14"/>
  <c r="J161" i="14"/>
  <c r="J162" i="14"/>
  <c r="J160" i="14"/>
  <c r="J159" i="14"/>
  <c r="J154" i="14"/>
  <c r="J155" i="14"/>
  <c r="J156" i="14"/>
  <c r="J157" i="14"/>
  <c r="J158" i="14"/>
  <c r="J153" i="14"/>
  <c r="J151" i="14"/>
  <c r="J152" i="14"/>
  <c r="J150" i="14"/>
  <c r="J149" i="14"/>
  <c r="K31" i="14"/>
  <c r="J25" i="14"/>
  <c r="K24" i="14" s="1"/>
  <c r="E24" i="14"/>
  <c r="K47" i="14"/>
  <c r="K41" i="14"/>
  <c r="D47" i="14"/>
  <c r="J30" i="14"/>
  <c r="K26" i="14" s="1"/>
  <c r="J29" i="14"/>
  <c r="J28" i="14"/>
  <c r="J27" i="14"/>
  <c r="K22" i="14"/>
  <c r="F7" i="14"/>
  <c r="J21" i="14"/>
  <c r="K20" i="14" s="1"/>
  <c r="K18" i="14"/>
  <c r="F8" i="14"/>
  <c r="F9" i="14"/>
  <c r="E10" i="14"/>
  <c r="E9" i="14"/>
  <c r="E8" i="14"/>
  <c r="E7" i="14"/>
  <c r="E6" i="14"/>
  <c r="E5" i="14"/>
  <c r="E4" i="14"/>
  <c r="E3" i="14"/>
  <c r="B41" i="14"/>
  <c r="D41" i="14"/>
  <c r="E41" i="14"/>
  <c r="J677" i="5"/>
  <c r="J678" i="5" s="1"/>
  <c r="E1337" i="14"/>
  <c r="D1337" i="14"/>
  <c r="B1337" i="14"/>
  <c r="E1321" i="14"/>
  <c r="D1321" i="14"/>
  <c r="B1321" i="14"/>
  <c r="E1319" i="14"/>
  <c r="D1319" i="14"/>
  <c r="B1319" i="14"/>
  <c r="D1318" i="14"/>
  <c r="B260" i="14"/>
  <c r="B194" i="14"/>
  <c r="E925" i="14"/>
  <c r="D925" i="14"/>
  <c r="B925" i="14"/>
  <c r="D924" i="14"/>
  <c r="E891" i="14"/>
  <c r="D891" i="14"/>
  <c r="B891" i="14"/>
  <c r="E821" i="14"/>
  <c r="D821" i="14"/>
  <c r="B821" i="14"/>
  <c r="D820" i="14"/>
  <c r="E733" i="14"/>
  <c r="D733" i="14"/>
  <c r="B733" i="14"/>
  <c r="E629" i="14"/>
  <c r="D629" i="14"/>
  <c r="B629" i="14"/>
  <c r="D628" i="14"/>
  <c r="E457" i="14"/>
  <c r="D457" i="14"/>
  <c r="B457" i="14"/>
  <c r="E448" i="14"/>
  <c r="D448" i="14"/>
  <c r="B448" i="14"/>
  <c r="D447" i="14"/>
  <c r="E440" i="14"/>
  <c r="D440" i="14"/>
  <c r="B440" i="14"/>
  <c r="E423" i="14"/>
  <c r="D423" i="14"/>
  <c r="B423" i="14"/>
  <c r="E421" i="14"/>
  <c r="D421" i="14"/>
  <c r="B421" i="14"/>
  <c r="D420" i="14"/>
  <c r="E418" i="14"/>
  <c r="D418" i="14"/>
  <c r="B418" i="14"/>
  <c r="E413" i="14"/>
  <c r="D413" i="14"/>
  <c r="B413" i="14"/>
  <c r="E403" i="14"/>
  <c r="D403" i="14"/>
  <c r="B403" i="14"/>
  <c r="D402" i="14"/>
  <c r="E384" i="14"/>
  <c r="D384" i="14"/>
  <c r="B384" i="14"/>
  <c r="E366" i="14"/>
  <c r="D366" i="14"/>
  <c r="B366" i="14"/>
  <c r="D365" i="14"/>
  <c r="E260" i="14"/>
  <c r="D260" i="14"/>
  <c r="E131" i="14"/>
  <c r="D131" i="14"/>
  <c r="B131" i="14"/>
  <c r="D130" i="14"/>
  <c r="E126" i="14"/>
  <c r="D126" i="14"/>
  <c r="B126" i="14"/>
  <c r="E122" i="14"/>
  <c r="D122" i="14"/>
  <c r="E91" i="14"/>
  <c r="D91" i="14"/>
  <c r="B91" i="14"/>
  <c r="E87" i="14"/>
  <c r="D87" i="14"/>
  <c r="B87" i="14"/>
  <c r="E83" i="14"/>
  <c r="D83" i="14"/>
  <c r="B83" i="14"/>
  <c r="E79" i="14"/>
  <c r="D79" i="14"/>
  <c r="B79" i="14"/>
  <c r="E75" i="14"/>
  <c r="D75" i="14"/>
  <c r="B75" i="14"/>
  <c r="D74" i="14"/>
  <c r="D73" i="14"/>
  <c r="E64" i="14"/>
  <c r="D64" i="14"/>
  <c r="B64" i="14"/>
  <c r="E56" i="14"/>
  <c r="D56" i="14"/>
  <c r="B56" i="14"/>
  <c r="D55" i="14"/>
  <c r="E47" i="14"/>
  <c r="B47" i="14"/>
  <c r="E34" i="14"/>
  <c r="D34" i="14"/>
  <c r="B34" i="14"/>
  <c r="E31" i="14"/>
  <c r="D31" i="14"/>
  <c r="B31" i="14"/>
  <c r="E26" i="14"/>
  <c r="E22" i="14"/>
  <c r="E20" i="14"/>
  <c r="D26" i="14"/>
  <c r="D24" i="14"/>
  <c r="D22" i="14"/>
  <c r="D20" i="14"/>
  <c r="B26" i="14"/>
  <c r="B24" i="14"/>
  <c r="B22" i="14"/>
  <c r="B20" i="14"/>
  <c r="E18" i="14"/>
  <c r="D18" i="14"/>
  <c r="B18" i="14"/>
  <c r="K83" i="14"/>
  <c r="K194" i="14" l="1"/>
  <c r="K1289" i="14"/>
  <c r="K816" i="14"/>
  <c r="K821" i="14"/>
  <c r="K1238" i="14"/>
  <c r="K1308" i="14"/>
  <c r="K91" i="14"/>
  <c r="K119" i="14"/>
  <c r="K1321" i="14"/>
  <c r="K1337" i="14"/>
  <c r="K122" i="14"/>
  <c r="K67" i="14"/>
  <c r="K260" i="14"/>
  <c r="K1040" i="14"/>
  <c r="K1299" i="14"/>
  <c r="K423" i="14"/>
  <c r="K95" i="14"/>
  <c r="K366" i="14"/>
  <c r="K384" i="14"/>
  <c r="K457" i="14"/>
  <c r="K733" i="14"/>
  <c r="K131" i="14"/>
  <c r="K891" i="14"/>
  <c r="K925" i="14"/>
  <c r="K953" i="14"/>
  <c r="K294" i="14"/>
  <c r="K1083" i="14"/>
  <c r="K413" i="14"/>
  <c r="K115" i="14"/>
  <c r="K126" i="14"/>
  <c r="K111" i="14"/>
  <c r="K486" i="14"/>
  <c r="K568" i="14"/>
  <c r="J679" i="5"/>
  <c r="J680" i="5" s="1"/>
  <c r="J681" i="5" s="1"/>
  <c r="J682" i="5" s="1"/>
  <c r="J9" i="5" l="1"/>
  <c r="I658" i="5" l="1"/>
  <c r="J658" i="5" l="1"/>
  <c r="J660" i="5"/>
  <c r="K109" i="5" l="1"/>
  <c r="K131" i="5"/>
  <c r="K151" i="5"/>
  <c r="K167" i="5"/>
  <c r="K172" i="5"/>
  <c r="K177" i="5"/>
  <c r="K205" i="5"/>
  <c r="K218" i="5"/>
  <c r="K221" i="5"/>
  <c r="K237" i="5"/>
  <c r="K242" i="5"/>
  <c r="K254" i="5"/>
  <c r="K273" i="5"/>
  <c r="K284" i="5"/>
  <c r="K70" i="5"/>
  <c r="K165" i="5"/>
  <c r="K170" i="5"/>
  <c r="K212" i="5"/>
  <c r="K174" i="5"/>
  <c r="K552" i="5"/>
  <c r="K46" i="5"/>
  <c r="K69" i="5"/>
  <c r="K110" i="5"/>
  <c r="K128" i="5"/>
  <c r="K143" i="5"/>
  <c r="K211" i="5"/>
  <c r="K225" i="5"/>
  <c r="K249" i="5"/>
  <c r="K274" i="5"/>
  <c r="K380" i="5"/>
  <c r="K470" i="5"/>
  <c r="K509" i="5"/>
  <c r="K512" i="5"/>
  <c r="K520" i="5"/>
  <c r="K547" i="5"/>
  <c r="K553" i="5"/>
  <c r="K556" i="5"/>
  <c r="K623" i="5"/>
  <c r="K625" i="5"/>
  <c r="K629" i="5"/>
  <c r="K634" i="5"/>
  <c r="K656" i="5"/>
  <c r="K122" i="5"/>
  <c r="K168" i="5"/>
  <c r="K555" i="5"/>
  <c r="K32" i="5"/>
  <c r="K86" i="5"/>
  <c r="K199" i="5"/>
  <c r="K489" i="5"/>
  <c r="K494" i="5"/>
  <c r="K502" i="5"/>
  <c r="K529" i="5"/>
  <c r="K535" i="5"/>
  <c r="K567" i="5"/>
  <c r="K583" i="5"/>
  <c r="K641" i="5"/>
  <c r="K649" i="5"/>
  <c r="K179" i="5"/>
  <c r="K368" i="5"/>
  <c r="K395" i="5"/>
  <c r="K508" i="5"/>
  <c r="K546" i="5"/>
  <c r="K621" i="5"/>
  <c r="K632" i="5"/>
  <c r="K655" i="5"/>
  <c r="K76" i="5"/>
  <c r="K483" i="5"/>
  <c r="K628" i="5"/>
  <c r="K636" i="5"/>
  <c r="K463" i="5"/>
  <c r="K517" i="5"/>
  <c r="K639" i="5"/>
  <c r="K624" i="5"/>
  <c r="K617" i="5"/>
  <c r="K543" i="5"/>
  <c r="K577" i="5"/>
  <c r="K427" i="5"/>
  <c r="K381" i="5"/>
  <c r="K637" i="5"/>
  <c r="K474" i="5"/>
  <c r="K539" i="5"/>
  <c r="K67" i="5"/>
  <c r="K337" i="5"/>
  <c r="K123" i="5"/>
  <c r="K97" i="5"/>
  <c r="K47" i="5"/>
  <c r="K66" i="5"/>
  <c r="K200" i="5"/>
  <c r="K150" i="5"/>
  <c r="K103" i="5"/>
  <c r="K62" i="5"/>
  <c r="K21" i="5"/>
  <c r="K141" i="5"/>
  <c r="K472" i="5"/>
  <c r="K325" i="5"/>
  <c r="K162" i="5"/>
  <c r="K134" i="5"/>
  <c r="K58" i="5"/>
  <c r="K19" i="5"/>
  <c r="K42" i="5"/>
  <c r="K335" i="5"/>
  <c r="K189" i="5"/>
  <c r="K96" i="5"/>
  <c r="K77" i="5"/>
  <c r="K12" i="5"/>
  <c r="K59" i="5"/>
  <c r="K315" i="5"/>
  <c r="K156" i="5"/>
  <c r="K79" i="5"/>
  <c r="K48" i="5"/>
  <c r="K557" i="5"/>
  <c r="K497" i="5"/>
  <c r="K573" i="5"/>
  <c r="K480" i="5"/>
  <c r="K530" i="5"/>
  <c r="K409" i="5"/>
  <c r="K654" i="5"/>
  <c r="K350" i="5"/>
  <c r="K590" i="5"/>
  <c r="K426" i="5"/>
  <c r="K257" i="5"/>
  <c r="K11" i="5"/>
  <c r="K324" i="5"/>
  <c r="K190" i="5"/>
  <c r="K121" i="5"/>
  <c r="K89" i="5"/>
  <c r="K35" i="5"/>
  <c r="K336" i="5"/>
  <c r="K198" i="5"/>
  <c r="K138" i="5"/>
  <c r="K94" i="5"/>
  <c r="K53" i="5"/>
  <c r="K20" i="5"/>
  <c r="K127" i="5"/>
  <c r="K448" i="5"/>
  <c r="K290" i="5"/>
  <c r="K161" i="5"/>
  <c r="K132" i="5"/>
  <c r="K41" i="5"/>
  <c r="K17" i="5"/>
  <c r="K14" i="5"/>
  <c r="K323" i="5"/>
  <c r="K152" i="5"/>
  <c r="K51" i="5"/>
  <c r="K10" i="5"/>
  <c r="K45" i="5"/>
  <c r="K201" i="5"/>
  <c r="K155" i="5"/>
  <c r="K63" i="5"/>
  <c r="K33" i="5"/>
  <c r="K488" i="5"/>
  <c r="K442" i="5"/>
  <c r="K220" i="5"/>
  <c r="K91" i="5"/>
  <c r="K36" i="5"/>
  <c r="K466" i="5"/>
  <c r="K160" i="5"/>
  <c r="K61" i="5"/>
  <c r="K635" i="5"/>
  <c r="K528" i="5"/>
  <c r="K657" i="5"/>
  <c r="K506" i="5"/>
  <c r="K92" i="5"/>
  <c r="K524" i="5"/>
  <c r="K422" i="5"/>
  <c r="K554" i="5"/>
  <c r="K57" i="5"/>
  <c r="K194" i="5"/>
  <c r="L193" i="5" s="1"/>
  <c r="K120" i="5"/>
  <c r="K72" i="5"/>
  <c r="K305" i="5"/>
  <c r="K184" i="5"/>
  <c r="K85" i="5"/>
  <c r="K30" i="5"/>
  <c r="K73" i="5"/>
  <c r="K360" i="5"/>
  <c r="K159" i="5"/>
  <c r="K104" i="5"/>
  <c r="K469" i="5"/>
  <c r="K410" i="5"/>
  <c r="K148" i="5"/>
  <c r="K90" i="5"/>
  <c r="K34" i="5"/>
  <c r="K398" i="5"/>
  <c r="K158" i="5"/>
  <c r="K26" i="5"/>
  <c r="K82" i="5"/>
  <c r="K149" i="5"/>
  <c r="K310" i="5"/>
  <c r="K124" i="5"/>
  <c r="K142" i="5"/>
  <c r="K101" i="5"/>
  <c r="K55" i="5"/>
  <c r="K471" i="5"/>
  <c r="K24" i="5"/>
  <c r="K119" i="5"/>
  <c r="K146" i="5"/>
  <c r="K338" i="5"/>
  <c r="K229" i="5"/>
  <c r="K144" i="5"/>
  <c r="K98" i="5"/>
  <c r="K125" i="5"/>
  <c r="K191" i="5"/>
  <c r="K550" i="5"/>
  <c r="K385" i="5"/>
  <c r="K638" i="5"/>
  <c r="K491" i="5"/>
  <c r="K418" i="5"/>
  <c r="K219" i="5"/>
  <c r="K289" i="5"/>
  <c r="K139" i="5"/>
  <c r="K176" i="5"/>
  <c r="K197" i="5"/>
  <c r="K116" i="5"/>
  <c r="K421" i="5"/>
  <c r="K114" i="5"/>
  <c r="K476" i="5"/>
  <c r="K37" i="5"/>
  <c r="K181" i="5"/>
  <c r="K542" i="5"/>
  <c r="K157" i="5"/>
  <c r="K487" i="5"/>
  <c r="K523" i="5"/>
  <c r="K647" i="5"/>
  <c r="K499" i="5"/>
  <c r="K447" i="5"/>
  <c r="K163" i="5"/>
  <c r="K527" i="5"/>
  <c r="K401" i="5"/>
  <c r="K118" i="5"/>
  <c r="K44" i="5"/>
  <c r="K275" i="5"/>
  <c r="K154" i="5"/>
  <c r="K84" i="5"/>
  <c r="K25" i="5"/>
  <c r="K50" i="5"/>
  <c r="K354" i="5"/>
  <c r="K153" i="5"/>
  <c r="K83" i="5"/>
  <c r="K377" i="5"/>
  <c r="K340" i="5"/>
  <c r="K140" i="5"/>
  <c r="K88" i="5"/>
  <c r="K332" i="5"/>
  <c r="K369" i="5"/>
  <c r="K112" i="5"/>
  <c r="K56" i="5"/>
  <c r="K408" i="5"/>
  <c r="K383" i="5"/>
  <c r="K626" i="5"/>
  <c r="K511" i="5"/>
  <c r="K115" i="5"/>
  <c r="K507" i="5"/>
  <c r="K147" i="5"/>
  <c r="K187" i="5"/>
  <c r="K111" i="5"/>
  <c r="K13" i="5"/>
  <c r="K253" i="5"/>
  <c r="K137" i="5"/>
  <c r="K18" i="5"/>
  <c r="K196" i="5"/>
  <c r="K29" i="5"/>
  <c r="K292" i="5"/>
  <c r="K80" i="5"/>
  <c r="K339" i="5"/>
  <c r="K630" i="5"/>
  <c r="K240" i="5"/>
  <c r="K510" i="5"/>
  <c r="K648" i="5"/>
  <c r="K505" i="5"/>
  <c r="K355" i="5"/>
  <c r="K309" i="5"/>
  <c r="K108" i="5"/>
  <c r="K559" i="5"/>
  <c r="K135" i="5"/>
  <c r="K15" i="5"/>
  <c r="K39" i="5"/>
  <c r="K136" i="5"/>
  <c r="K267" i="5"/>
  <c r="K43" i="5"/>
  <c r="K133" i="5"/>
  <c r="K102" i="5"/>
  <c r="K75" i="5"/>
  <c r="K425" i="5"/>
  <c r="K192" i="5"/>
  <c r="K23" i="5"/>
  <c r="K241" i="5"/>
  <c r="K93" i="5"/>
  <c r="K87" i="5"/>
  <c r="K652" i="5"/>
  <c r="K38" i="5"/>
  <c r="K106" i="5"/>
  <c r="K462" i="5"/>
  <c r="K130" i="5"/>
  <c r="K74" i="5"/>
  <c r="K129" i="5"/>
  <c r="K185" i="5"/>
  <c r="K107" i="5"/>
  <c r="K31" i="5"/>
  <c r="K291" i="5"/>
  <c r="K384" i="5"/>
  <c r="K183" i="5"/>
  <c r="K113" i="5"/>
  <c r="K490" i="5"/>
  <c r="K424" i="5"/>
  <c r="K515" i="5"/>
  <c r="K525" i="5"/>
  <c r="K486" i="5"/>
  <c r="K473" i="5"/>
  <c r="K526" i="5"/>
  <c r="K367" i="5"/>
  <c r="K533" i="5"/>
  <c r="K544" i="5"/>
  <c r="K545" i="5"/>
  <c r="K382" i="5"/>
  <c r="K423" i="5"/>
  <c r="J662" i="5"/>
  <c r="J663" i="5" s="1"/>
  <c r="J664" i="5" s="1"/>
  <c r="J665" i="5" s="1"/>
  <c r="J666" i="5" s="1"/>
  <c r="J667" i="5" s="1"/>
  <c r="J668" i="5" s="1"/>
  <c r="L620" i="5"/>
  <c r="L195" i="5" l="1"/>
  <c r="L558" i="5"/>
  <c r="L52" i="5"/>
  <c r="L99" i="5"/>
  <c r="L202" i="5"/>
  <c r="L622" i="5"/>
  <c r="L60" i="5"/>
  <c r="L9" i="5"/>
  <c r="L640" i="5"/>
  <c r="L627" i="5"/>
  <c r="L71" i="5"/>
  <c r="L631" i="5"/>
  <c r="L653" i="5"/>
  <c r="L81" i="5"/>
  <c r="L40" i="5"/>
  <c r="L95" i="5"/>
  <c r="L27" i="5"/>
  <c r="L49" i="5"/>
  <c r="L64" i="5"/>
  <c r="L16" i="5"/>
  <c r="L22" i="5"/>
  <c r="L78" i="5"/>
  <c r="L660" i="5" l="1"/>
</calcChain>
</file>

<file path=xl/sharedStrings.xml><?xml version="1.0" encoding="utf-8"?>
<sst xmlns="http://schemas.openxmlformats.org/spreadsheetml/2006/main" count="4801" uniqueCount="1182">
  <si>
    <t>TRABAJOS PRELIMINARES</t>
  </si>
  <si>
    <t>REVOQUES</t>
  </si>
  <si>
    <t>gl</t>
  </si>
  <si>
    <t>m3</t>
  </si>
  <si>
    <t>m2</t>
  </si>
  <si>
    <t>MOVIMIENTO DE TIERRA</t>
  </si>
  <si>
    <t>AISLACIONES</t>
  </si>
  <si>
    <t>REVESTIMIENTOS</t>
  </si>
  <si>
    <t>VARIOS</t>
  </si>
  <si>
    <t>Unidad</t>
  </si>
  <si>
    <t>$/Unidad</t>
  </si>
  <si>
    <t>Item</t>
  </si>
  <si>
    <t>$/Rubro</t>
  </si>
  <si>
    <t>% Rubro</t>
  </si>
  <si>
    <t>CÓMPUTO Y PRESUPUESTO</t>
  </si>
  <si>
    <t>Gastos Generales</t>
  </si>
  <si>
    <t>Beneficios</t>
  </si>
  <si>
    <t>Impuestos</t>
  </si>
  <si>
    <t xml:space="preserve">     CÓMPUTO</t>
  </si>
  <si>
    <t>CONTRAPISOS</t>
  </si>
  <si>
    <t>ITEM</t>
  </si>
  <si>
    <t>ZOCALOS</t>
  </si>
  <si>
    <t xml:space="preserve">TOTAL COSTO - COSTO </t>
  </si>
  <si>
    <t>COMPUTO METRICO</t>
  </si>
  <si>
    <t>DESIGNACIÓN DE LAS OBRAS</t>
  </si>
  <si>
    <t>UNIDAD</t>
  </si>
  <si>
    <t>CANTIDAD</t>
  </si>
  <si>
    <t>LARGO</t>
  </si>
  <si>
    <t>ANCHO</t>
  </si>
  <si>
    <t>ALTO</t>
  </si>
  <si>
    <t>SUBTOTAL</t>
  </si>
  <si>
    <t>TOTAL</t>
  </si>
  <si>
    <t>CIELORRASOS</t>
  </si>
  <si>
    <t>Limpieza inicial terreno</t>
  </si>
  <si>
    <t>Obrador, instalaciones, conexiones, provisiones, etc.</t>
  </si>
  <si>
    <t>Nivelación y Replanteo de obra</t>
  </si>
  <si>
    <t>Cartel de Obra</t>
  </si>
  <si>
    <t>Cerco de Obra</t>
  </si>
  <si>
    <t>ml.</t>
  </si>
  <si>
    <t>Vigilancia y Alumbrado de Obra</t>
  </si>
  <si>
    <t>DEMOLICIONES Y RETIROS</t>
  </si>
  <si>
    <t>Demoliciones de pisos</t>
  </si>
  <si>
    <t>Excavación subsuelo, a máquina</t>
  </si>
  <si>
    <t>Relleno broza compactada</t>
  </si>
  <si>
    <t>ESTRUCTURAS</t>
  </si>
  <si>
    <t>DE HORMIGÓN ARMADO</t>
  </si>
  <si>
    <t>4.11</t>
  </si>
  <si>
    <t>CUBIERTAS</t>
  </si>
  <si>
    <t>m</t>
  </si>
  <si>
    <t>Cajones Placas roca de yeso comunes</t>
  </si>
  <si>
    <t>PISOS</t>
  </si>
  <si>
    <t>Cemento alisado h=10cm</t>
  </si>
  <si>
    <t>CARPINTERÍAS</t>
  </si>
  <si>
    <t>un.</t>
  </si>
  <si>
    <t>14.07</t>
  </si>
  <si>
    <t>14.08</t>
  </si>
  <si>
    <t>14.09</t>
  </si>
  <si>
    <t>VIDRIOS</t>
  </si>
  <si>
    <t>15.01</t>
  </si>
  <si>
    <t>PINTURAS</t>
  </si>
  <si>
    <t>16.01</t>
  </si>
  <si>
    <t>16.02</t>
  </si>
  <si>
    <t>Látex en muros interiores</t>
  </si>
  <si>
    <t>16.03</t>
  </si>
  <si>
    <t>Latex en cielorrasos</t>
  </si>
  <si>
    <t>16.04</t>
  </si>
  <si>
    <t>Hidroesmalte en carpinterías metálicas y de madera</t>
  </si>
  <si>
    <t>16.05</t>
  </si>
  <si>
    <t>Acrílico transparente en paramentos de H° visto</t>
  </si>
  <si>
    <t>INSTALACIONES ELÉCTRICAS Y AFINES</t>
  </si>
  <si>
    <t>INSTALACIONES SANITARIAS</t>
  </si>
  <si>
    <t>Artefactos, Griferías y Accesorios</t>
  </si>
  <si>
    <t xml:space="preserve">Sistema de riego </t>
  </si>
  <si>
    <t>INSTAL./EQUIPAMIENTO CONTRA INCENDIO</t>
  </si>
  <si>
    <t>Equipamiento Elementos y Accesorios c/Incendio</t>
  </si>
  <si>
    <t>INSTALACIONES DE ACONDICIONAMIENTO AMBIENTAL</t>
  </si>
  <si>
    <t>EQUIPAMIENTO</t>
  </si>
  <si>
    <t>Limpieza final de obra</t>
  </si>
  <si>
    <t>Rubro</t>
  </si>
  <si>
    <t>COSTOS</t>
  </si>
  <si>
    <t>INCIDENCIA</t>
  </si>
  <si>
    <t>Costo Neto</t>
  </si>
  <si>
    <t>Sub total</t>
  </si>
  <si>
    <t>FACTOR K</t>
  </si>
  <si>
    <t>M</t>
  </si>
  <si>
    <t>Demoliciones de muros</t>
  </si>
  <si>
    <t>Superficie de terreno</t>
  </si>
  <si>
    <t>SUPERFICIE DE TERRENO</t>
  </si>
  <si>
    <t>SUPERFICIE CUBIERTA PROYECTADA</t>
  </si>
  <si>
    <t xml:space="preserve">SUPERFICIE SEMICUBIERTA </t>
  </si>
  <si>
    <t>SUPERFICIE DESCUBIERTA</t>
  </si>
  <si>
    <t xml:space="preserve">SUPERFICIE SEMICUBIERTA al 50% </t>
  </si>
  <si>
    <t>SUPERFICIE CUBIERTA CON DESCUENTOS</t>
  </si>
  <si>
    <t>POLÍGONO POR PLANTA</t>
  </si>
  <si>
    <t>COMPUTO  GENERAL</t>
  </si>
  <si>
    <t>Se ocuparía inicialmente la construcción "SC4" del plano AO_02</t>
  </si>
  <si>
    <t>SUPERFICIE TOTAL PROYECTADA</t>
  </si>
  <si>
    <t>Línea Municipal sobre G. Matorras</t>
  </si>
  <si>
    <t>Lindero a plaza del Patito Sirirí</t>
  </si>
  <si>
    <t>Lindero a Vieja Usina</t>
  </si>
  <si>
    <t>Lindero al C.P.C.</t>
  </si>
  <si>
    <t>Construcción SC1 relevada del plano AO_02</t>
  </si>
  <si>
    <t>Construcción SC2 relevada del plano AO_02</t>
  </si>
  <si>
    <t>Construcción SC3 relevada del plano AO_02</t>
  </si>
  <si>
    <t>Construcción SC4 relevada del plano AO_02</t>
  </si>
  <si>
    <t>Construcción SC5 relevada del plano AO_02</t>
  </si>
  <si>
    <t>DEMOLICIONES</t>
  </si>
  <si>
    <t>Retiros de cubierta de edificaciones a demoler</t>
  </si>
  <si>
    <t>Hº de cascotes e=06 cm</t>
  </si>
  <si>
    <t>Hº de cascotes e=20 cm</t>
  </si>
  <si>
    <t>Hº de perlitas poliestireno expandido e=9 cm</t>
  </si>
  <si>
    <t>Hº de perlitas poliestireno expandido e=11 cm</t>
  </si>
  <si>
    <t>Nivelación E.P.S. 44 cm sobre losa invertida</t>
  </si>
  <si>
    <t>SS01</t>
  </si>
  <si>
    <t>RAMPA ACCESO</t>
  </si>
  <si>
    <t>SS02</t>
  </si>
  <si>
    <t>COCHERAS</t>
  </si>
  <si>
    <t>SS05</t>
  </si>
  <si>
    <t>PASADIZO DE ASCENSORES</t>
  </si>
  <si>
    <t>SS06</t>
  </si>
  <si>
    <t>VESTUARIO</t>
  </si>
  <si>
    <t>SS07</t>
  </si>
  <si>
    <t>DEPÓSITO ISUMOS DE OFICINA</t>
  </si>
  <si>
    <t>SS08</t>
  </si>
  <si>
    <t>DEPÓSITO ISUMOS GENERALES</t>
  </si>
  <si>
    <t>SS09</t>
  </si>
  <si>
    <t>DEPÓSITO MATERIAL DAÑADO</t>
  </si>
  <si>
    <t>SS10</t>
  </si>
  <si>
    <t>SALA DE MAQUINAS Y CISTERNAS</t>
  </si>
  <si>
    <t>SS11</t>
  </si>
  <si>
    <t xml:space="preserve">DEP. DE MAESTRANZA Y MANTENIM. </t>
  </si>
  <si>
    <t>SS12</t>
  </si>
  <si>
    <t>DEPÓSITO DE MARKETING</t>
  </si>
  <si>
    <t>LOCAL</t>
  </si>
  <si>
    <t>REVISIÓN</t>
  </si>
  <si>
    <t>V/</t>
  </si>
  <si>
    <t>Superficie total a construir</t>
  </si>
  <si>
    <t>Seguridad en el área de intervención</t>
  </si>
  <si>
    <t>SS03</t>
  </si>
  <si>
    <t>MAESTRANZA Y MANTENIMIENTO</t>
  </si>
  <si>
    <t>SS04</t>
  </si>
  <si>
    <t>ESCALERA DE ESCAPE</t>
  </si>
  <si>
    <t>Capa aisladora tipo "cajón"</t>
  </si>
  <si>
    <t>P.2 30</t>
  </si>
  <si>
    <t>TERRAZA</t>
  </si>
  <si>
    <t>P.3 01</t>
  </si>
  <si>
    <t>EXPANSION SEMICUBIERTA</t>
  </si>
  <si>
    <t>P.3 02</t>
  </si>
  <si>
    <t xml:space="preserve">EXPANSION </t>
  </si>
  <si>
    <t>P.3 03</t>
  </si>
  <si>
    <t>CUBIERTA</t>
  </si>
  <si>
    <t>PB 04</t>
  </si>
  <si>
    <t>PASO CUBIERTO</t>
  </si>
  <si>
    <t>PB 05</t>
  </si>
  <si>
    <t>LOGGIA</t>
  </si>
  <si>
    <t>PB 06</t>
  </si>
  <si>
    <t>EXPLANADA DE ACCESO</t>
  </si>
  <si>
    <t>PB 23</t>
  </si>
  <si>
    <t>PB 24</t>
  </si>
  <si>
    <t>ESPEJO DE AGUA</t>
  </si>
  <si>
    <t>SS13</t>
  </si>
  <si>
    <t>CIRCULACION</t>
  </si>
  <si>
    <t>(FONDO TANQUES)</t>
  </si>
  <si>
    <t>PB 01</t>
  </si>
  <si>
    <t>RESTAURANTE</t>
  </si>
  <si>
    <t>PB 02</t>
  </si>
  <si>
    <t>COCINA</t>
  </si>
  <si>
    <t>PB 03</t>
  </si>
  <si>
    <t>SANITARIOS</t>
  </si>
  <si>
    <t>PB 11</t>
  </si>
  <si>
    <t>TESORO</t>
  </si>
  <si>
    <t>PB 13</t>
  </si>
  <si>
    <t>HALL DE INGRESO</t>
  </si>
  <si>
    <t>PB 14</t>
  </si>
  <si>
    <t>CIRCULACIÓN</t>
  </si>
  <si>
    <t>PB 15</t>
  </si>
  <si>
    <t>SANITARIOS P.M.R.</t>
  </si>
  <si>
    <t>PB 16</t>
  </si>
  <si>
    <t>SANITARIOS HOMBRES</t>
  </si>
  <si>
    <t>PB 17</t>
  </si>
  <si>
    <t>SANITARIOS MUJERES</t>
  </si>
  <si>
    <t>PB 22</t>
  </si>
  <si>
    <t>MONITOREO</t>
  </si>
  <si>
    <t>P.1 27</t>
  </si>
  <si>
    <t>P.1 28</t>
  </si>
  <si>
    <t>P.1 29</t>
  </si>
  <si>
    <t>P.1 30</t>
  </si>
  <si>
    <t>OFFICE</t>
  </si>
  <si>
    <t>P.1 31</t>
  </si>
  <si>
    <t>CONSULTORIO 1</t>
  </si>
  <si>
    <t>P.1 32</t>
  </si>
  <si>
    <t>CONSULTORIO 2</t>
  </si>
  <si>
    <t>P.1 33</t>
  </si>
  <si>
    <t>CONSULTORIO 3</t>
  </si>
  <si>
    <t>P.2 16</t>
  </si>
  <si>
    <t>P.2 17</t>
  </si>
  <si>
    <t>P.2 18</t>
  </si>
  <si>
    <t>P.2 19</t>
  </si>
  <si>
    <t>P.2 20</t>
  </si>
  <si>
    <t>P.2 21</t>
  </si>
  <si>
    <t>BOX</t>
  </si>
  <si>
    <t>P.2 26</t>
  </si>
  <si>
    <t>P.2 27</t>
  </si>
  <si>
    <t>P.2 28</t>
  </si>
  <si>
    <t>P.2 29</t>
  </si>
  <si>
    <t>P.3 07</t>
  </si>
  <si>
    <t>VESTIDOR</t>
  </si>
  <si>
    <t>P.3 08</t>
  </si>
  <si>
    <t>SANIT. PRES.</t>
  </si>
  <si>
    <t>P.3 09</t>
  </si>
  <si>
    <t>SANITARIOS JERÁRQUICOS</t>
  </si>
  <si>
    <t>P.3 21</t>
  </si>
  <si>
    <t>S.U.M. 160 PERSONAS</t>
  </si>
  <si>
    <t>P.3 22</t>
  </si>
  <si>
    <t>P.3 24</t>
  </si>
  <si>
    <t>P.3 25</t>
  </si>
  <si>
    <t>P.3 26</t>
  </si>
  <si>
    <t>P.3 27</t>
  </si>
  <si>
    <t>P.3 28</t>
  </si>
  <si>
    <t>P.3 33</t>
  </si>
  <si>
    <t>P.3 34</t>
  </si>
  <si>
    <t>P.3 35</t>
  </si>
  <si>
    <t>P.3 36</t>
  </si>
  <si>
    <t>P.3 37</t>
  </si>
  <si>
    <t>CATERING</t>
  </si>
  <si>
    <t>PB 25</t>
  </si>
  <si>
    <t>ESCALERA INSTITUCIONAL</t>
  </si>
  <si>
    <t>P.1 34</t>
  </si>
  <si>
    <t>P.2 31</t>
  </si>
  <si>
    <t>P.1 06</t>
  </si>
  <si>
    <t>OFFICE JERÁRQUICOS</t>
  </si>
  <si>
    <t>P.1 10</t>
  </si>
  <si>
    <t>MESA DE ENTRADAS</t>
  </si>
  <si>
    <t>P.1 16</t>
  </si>
  <si>
    <t>P.1 18</t>
  </si>
  <si>
    <t>P.1 19</t>
  </si>
  <si>
    <t>P.1 20</t>
  </si>
  <si>
    <t>P.1 21</t>
  </si>
  <si>
    <t>P.1 22</t>
  </si>
  <si>
    <t>P.1 05</t>
  </si>
  <si>
    <t>PB 07</t>
  </si>
  <si>
    <t>PERITO</t>
  </si>
  <si>
    <t>PB 08</t>
  </si>
  <si>
    <t>CORRESPONDENCIA</t>
  </si>
  <si>
    <t>PB 09</t>
  </si>
  <si>
    <t>COBRANZAS</t>
  </si>
  <si>
    <t>PB 10</t>
  </si>
  <si>
    <t>TESORERIA</t>
  </si>
  <si>
    <t>PB 12</t>
  </si>
  <si>
    <t>GERENCIA DE SINIESTROS</t>
  </si>
  <si>
    <t>P.1 01</t>
  </si>
  <si>
    <t>CAPACITACIÓN 3</t>
  </si>
  <si>
    <t>P.1 02</t>
  </si>
  <si>
    <t>CAPACITACIÓN 2</t>
  </si>
  <si>
    <t>P.1 03</t>
  </si>
  <si>
    <t>DIRECTORIO</t>
  </si>
  <si>
    <t>P.1 04</t>
  </si>
  <si>
    <t>CAPACITACIÓN 1</t>
  </si>
  <si>
    <t>P.1 08</t>
  </si>
  <si>
    <t>COWORKING</t>
  </si>
  <si>
    <t>P.1 09</t>
  </si>
  <si>
    <t>PREVENCIÓN</t>
  </si>
  <si>
    <t>P.1 11</t>
  </si>
  <si>
    <t>FACTURACIÓN</t>
  </si>
  <si>
    <t>P.1 12</t>
  </si>
  <si>
    <t>COMERCIAL</t>
  </si>
  <si>
    <t>P.1 13</t>
  </si>
  <si>
    <t>GERENCIA RIESGOS DE TRABAJO</t>
  </si>
  <si>
    <t>P.1 14</t>
  </si>
  <si>
    <t>GERENCIA</t>
  </si>
  <si>
    <t>P.1 15</t>
  </si>
  <si>
    <t>REUNIONES</t>
  </si>
  <si>
    <t>P.1 17</t>
  </si>
  <si>
    <t>REUNIONES CAPACIT. 2</t>
  </si>
  <si>
    <t>P.2 01</t>
  </si>
  <si>
    <t>GCIA. ADMINISTR. Y CONTABLE</t>
  </si>
  <si>
    <t>P.2 02</t>
  </si>
  <si>
    <t>RECURSOS HUMANOS</t>
  </si>
  <si>
    <t>P.2 03</t>
  </si>
  <si>
    <t>SISTEMAS</t>
  </si>
  <si>
    <t>P.2 04</t>
  </si>
  <si>
    <t>DEPÓSITO</t>
  </si>
  <si>
    <t>P.2 06</t>
  </si>
  <si>
    <t>MARKETING</t>
  </si>
  <si>
    <t>P.2 07</t>
  </si>
  <si>
    <t>COMPRAS</t>
  </si>
  <si>
    <t>P.2 08</t>
  </si>
  <si>
    <t>P.2 09</t>
  </si>
  <si>
    <t>GERENCIA COMERCIAL</t>
  </si>
  <si>
    <t>P.2 10</t>
  </si>
  <si>
    <t>P.2 11</t>
  </si>
  <si>
    <t>CAUCIONES</t>
  </si>
  <si>
    <t>P.2 12</t>
  </si>
  <si>
    <t>COPIAS E IMPRESIONES</t>
  </si>
  <si>
    <t>P.2 13</t>
  </si>
  <si>
    <t>GERENCIA TÉCNICA</t>
  </si>
  <si>
    <t>P.2 14</t>
  </si>
  <si>
    <t>P.2 15</t>
  </si>
  <si>
    <t>P.3 04</t>
  </si>
  <si>
    <t>PRESIDENTE</t>
  </si>
  <si>
    <t>P.3 05</t>
  </si>
  <si>
    <t>SECRETARIA</t>
  </si>
  <si>
    <t>P.3 06</t>
  </si>
  <si>
    <t>ESPERA</t>
  </si>
  <si>
    <t>P.3 10</t>
  </si>
  <si>
    <t>DIRECTOR 1</t>
  </si>
  <si>
    <t>P.3 11</t>
  </si>
  <si>
    <t>DIRECTOR 2</t>
  </si>
  <si>
    <t>P.3 12</t>
  </si>
  <si>
    <t>P.3 13</t>
  </si>
  <si>
    <t>SECRETARIAS</t>
  </si>
  <si>
    <t>P.3 14</t>
  </si>
  <si>
    <t>OFICINA 1</t>
  </si>
  <si>
    <t>P.3 15</t>
  </si>
  <si>
    <t>P.3 16</t>
  </si>
  <si>
    <t>GERENCIA GENERAL</t>
  </si>
  <si>
    <t>P.3 17</t>
  </si>
  <si>
    <t>P.3 18</t>
  </si>
  <si>
    <t>INVERSIONES</t>
  </si>
  <si>
    <t>P.3 19</t>
  </si>
  <si>
    <t>GER. PREVENC. FRAUDE, H y S</t>
  </si>
  <si>
    <t>P.3 20</t>
  </si>
  <si>
    <t>LEGALES</t>
  </si>
  <si>
    <t>P.3 23</t>
  </si>
  <si>
    <t>STAFF</t>
  </si>
  <si>
    <t>Cielorraso placa de roca de yeso fonoabsorbente con aislación acústica</t>
  </si>
  <si>
    <t>Cielorraso desmontable (acceso pasillo)</t>
  </si>
  <si>
    <t>Vertical cementícea en muros, inc. pint. asf.</t>
  </si>
  <si>
    <t>Cielorraso de placas de roca de yeso, junta tomada. Estruct 35 mm, placa 7 mm</t>
  </si>
  <si>
    <t>Cielorraso de placas de roca de yeso, junta tomada. Estruct.70 mm, placa 12 mm</t>
  </si>
  <si>
    <t>Rampa acceso a cocheras, 1 mt adicional a cada lateral</t>
  </si>
  <si>
    <t>Planta del edificio, 1 mt adicional a cada lateral</t>
  </si>
  <si>
    <t>Sala de maquinas/cisterna</t>
  </si>
  <si>
    <t>Planta del edificio, bajo pisos de subsuelo</t>
  </si>
  <si>
    <t>Rampa acceso a cocheras</t>
  </si>
  <si>
    <t>MAMPOSTERÍA EN SUBSUELO - Mampost. armada 30cm+ panderete</t>
  </si>
  <si>
    <t>MAMPOSTERIA. LADRILLOS COMUNES e= 15 cm</t>
  </si>
  <si>
    <t>Relleno suelo del inmueble, reubicado para terraplenar y nivelar</t>
  </si>
  <si>
    <t>Relleno tras muros de contención de subsuelo</t>
  </si>
  <si>
    <t>Lateral entre edificio NUEVA SEDE DE OFICINAS IAPSER y VIEJA USINA</t>
  </si>
  <si>
    <t>Explanada VIEJA USINA</t>
  </si>
  <si>
    <t>Relleno tras muros de contención deRampa acceso a cocheras</t>
  </si>
  <si>
    <t>MAMPOSTERIA LADRILLOS HUECOS e=18 cm - no portante</t>
  </si>
  <si>
    <t>TABIQUE INTERIORES / tipo 1 - EMPLACADO AMBAS CARAS TIPO "IMPACT"</t>
  </si>
  <si>
    <t xml:space="preserve">TABIQUE INTERIORES / tipo 3 - EMPLACADO 1 cara tipo" IMPACT" y 1 cara  STANDARD </t>
  </si>
  <si>
    <t>TABIQUE INTERIORES / tipo 2 - EMPLACADO AMBAS CARAS TIPO " RH "</t>
  </si>
  <si>
    <t>TABIQUE INTERIORES / tipo 4 - EMPLACADO 1 cara  tipo" RH " y 1 cara STANDARD</t>
  </si>
  <si>
    <t xml:space="preserve">5.8. TABIQUE EXTERIOR / tipo 5 - STEEL FRAMING cara exterior doble emplacado placa cementicea y cara interior tipo" RH " </t>
  </si>
  <si>
    <t>Carga sobrerecorrido ascensores</t>
  </si>
  <si>
    <t>Carga cubierta liviana</t>
  </si>
  <si>
    <t>P.1 07</t>
  </si>
  <si>
    <t>DATA CENTER</t>
  </si>
  <si>
    <t>P.2 05</t>
  </si>
  <si>
    <t xml:space="preserve">SANITARIOS </t>
  </si>
  <si>
    <t xml:space="preserve">AZOTEA TRANSITABLE. Incluye contrapiso de pend, carpeta hidrof y aislación. </t>
  </si>
  <si>
    <t>ZINGUERÍA: CANALETAS, CENEFAS, CUPERTINAS</t>
  </si>
  <si>
    <t>CHAPA SINUSOIDAL DE ACERO GALVANIZADO N° 24, PERFILES C Nº140, DOBLES, SOLDADOS</t>
  </si>
  <si>
    <t>Cenefa Z01</t>
  </si>
  <si>
    <t>Cenefa Z02</t>
  </si>
  <si>
    <t>Canaleta Z03</t>
  </si>
  <si>
    <t>Cupertina Z04</t>
  </si>
  <si>
    <t>INTERIOR COMPLETO. GRUESO a la cal +- ENDUIDO PLASTICO</t>
  </si>
  <si>
    <t xml:space="preserve">INTERIOR COMPLETO. GRUESO y FINO a la cal </t>
  </si>
  <si>
    <t>EXTERIOR IMPERMEABLE, GRUESO FRATASADO Y FINO a la cal</t>
  </si>
  <si>
    <t>REVESTIMIENTOS PORCELANATO 60X60. Color tiza</t>
  </si>
  <si>
    <t xml:space="preserve">REVESTIMIENTO DE MADERA MULTILAMINADA </t>
  </si>
  <si>
    <t>desc abert.</t>
  </si>
  <si>
    <t>F01</t>
  </si>
  <si>
    <t>F02</t>
  </si>
  <si>
    <t>F00</t>
  </si>
  <si>
    <t>F03</t>
  </si>
  <si>
    <t>F07</t>
  </si>
  <si>
    <t>F04</t>
  </si>
  <si>
    <t>F05</t>
  </si>
  <si>
    <t>F06</t>
  </si>
  <si>
    <t>F08</t>
  </si>
  <si>
    <t>HORMIGÓN H-25 LLANEADO MECANICAMENTE CON AGREGADO DE ENDURECEDOR DE CUARZO. ESP.: 15 CM</t>
  </si>
  <si>
    <t xml:space="preserve"> BALDOSA DE GRANÍTICO RECONSTITUIDO PULIDA TIPO "64 PANES" 40 X 40 cm esp.: 25 mm, GRIS CLARO</t>
  </si>
  <si>
    <t>MOSAICO GRANÍTICO RECONSTITUIDO  40 x 40 cm esp.: 17 mm. Pulida. COLOR BLANCO GLACIAR</t>
  </si>
  <si>
    <t>CARPETA CEMENTO ALISADO BAJO PISOS</t>
  </si>
  <si>
    <t>CEMENTO RODILLADO Hormigón visto rodillado en escaleras de incendio</t>
  </si>
  <si>
    <t>PISO FLOTANTE - HDF melamínico 8 mm / abrasión tipo AC-5</t>
  </si>
  <si>
    <t>PISO FLOTANTE vinílico (RLVT). esp: 4 mm</t>
  </si>
  <si>
    <t>LOSETA TERMICA - CUBIERTA VENTILADA</t>
  </si>
  <si>
    <t>PISO TÉCNICO LOSETAS DE ACERO DE 60X60, CON PATAS REGULABLE EN ALTURA PARA DATACENTERS, TERMINACIÓN BALDOSAS DE GOMA</t>
  </si>
  <si>
    <t>LOSETA CEMENTICIA tipo GUÍA DIRECCIONAL y Tipo ALARMA. 40x40 cm</t>
  </si>
  <si>
    <t>PAVIMENTO ARTICULADO. Adoquín Rectangular 10x20x8cm</t>
  </si>
  <si>
    <t>LOSETAS CRIBADAS PARA CESPED. 40x60x5,5cm</t>
  </si>
  <si>
    <t>12.10</t>
  </si>
  <si>
    <t>12.11</t>
  </si>
  <si>
    <t>12.12</t>
  </si>
  <si>
    <t>12.13</t>
  </si>
  <si>
    <t>Retiro de Portón Vieja Usina</t>
  </si>
  <si>
    <t>Retiro Escalera metálica de Escape C.P.C.</t>
  </si>
  <si>
    <t>Huellas</t>
  </si>
  <si>
    <t>Contrahuellas</t>
  </si>
  <si>
    <t>Vereda pública  NUEVA SEDE DE OFICINAS IAPSER y VIEJA USINA</t>
  </si>
  <si>
    <t>UMBRALES 0,50</t>
  </si>
  <si>
    <t>SOLIAS 0,10</t>
  </si>
  <si>
    <t>UMBRALES 0,20</t>
  </si>
  <si>
    <t>(Sobre Hº de cascotes e=06 cm)</t>
  </si>
  <si>
    <t>(Sobre Hº de perlitas poliestireno expandido e=9 cm)</t>
  </si>
  <si>
    <t>(Sobre Hº de perlitas poliestireno expandido e=11 cm)</t>
  </si>
  <si>
    <t>PAz 01</t>
  </si>
  <si>
    <t>AZOTEA INACCESIBLE</t>
  </si>
  <si>
    <t>Accesos a NUEVA SEDE DE OFICINAS IAPSER</t>
  </si>
  <si>
    <t>ALUMINIO / recto h:60mm</t>
  </si>
  <si>
    <t>ALUMINIO U / PISO FLOTANTE y AJUSTES A° I° EN PUERTAS / BUÑA Z</t>
  </si>
  <si>
    <t>Losas macizas HºA° H25 (a la vista)</t>
  </si>
  <si>
    <t>HUELLAS Y CONTRAHUELLAS DE ESCALERA, BORDES Y BORDILLOS, UMBRALES Y SOLIAS, DE GRANITO RECONSTITUIDO  BLANCO GLACIAR</t>
  </si>
  <si>
    <t>UMBRALES Y BORDILLOS 0,15</t>
  </si>
  <si>
    <t>Muros de apoyo de perfilería de cubierta eje 03</t>
  </si>
  <si>
    <t>Muros de apoyo de perfilería de cubierta eje 04</t>
  </si>
  <si>
    <t>Muros de apoyo de perfilería de cubierta eje 05</t>
  </si>
  <si>
    <t>Muros de apoyo de perfilería de cubierta eje 06</t>
  </si>
  <si>
    <t>Muros de apoyo de perfilería de cubierta eje 07</t>
  </si>
  <si>
    <t>Muros de apoyo de perfilería de cubierta eje 08</t>
  </si>
  <si>
    <t>Muros de apoyo de perfilería de cubierta eje 09</t>
  </si>
  <si>
    <t>Muros de apoyo de perfilería de cubierta eje 10</t>
  </si>
  <si>
    <t>Muros de apoyo de perfilería de cubierta eje 11</t>
  </si>
  <si>
    <t>Muros de apoyo de perfilería de cubierta eje 12</t>
  </si>
  <si>
    <t>Sector 1</t>
  </si>
  <si>
    <t>Sector 2</t>
  </si>
  <si>
    <t>Sector 3</t>
  </si>
  <si>
    <t>4.10</t>
  </si>
  <si>
    <t>Excavación de pilotes</t>
  </si>
  <si>
    <t>Pilotes H°A° in situ, HºA° H25 (cuantía 115 kg/m3)</t>
  </si>
  <si>
    <t>Viga de fundación de HºA° H25 (cuantía 130 kg/m3)</t>
  </si>
  <si>
    <t>Cabezales y arranque de columnas HºA° H25 (cuantía 95 kg/m3)</t>
  </si>
  <si>
    <t>Refuerzos verticales HºA° H-25 (cuantía 130 kg/m3)</t>
  </si>
  <si>
    <t>Columnas de HºA° H25 (a la vista) (cuantía 195 kg/m3)</t>
  </si>
  <si>
    <t>Vigas sobre subsuelo Sector 1</t>
  </si>
  <si>
    <t>Vigas sobre subsuelo Sector 2</t>
  </si>
  <si>
    <t>Vigas sobre subsuelo Sector 3</t>
  </si>
  <si>
    <t>Vigas sobre PB Sector 1</t>
  </si>
  <si>
    <t>Vigas sobre PB Sector 2</t>
  </si>
  <si>
    <t>Vigas sobre PB Sector 3</t>
  </si>
  <si>
    <t>Vigas sobre PISO 1 Sector 1</t>
  </si>
  <si>
    <t>Vigas sobre PISO 1 Sector 2</t>
  </si>
  <si>
    <t>Vigas sobre PISO 1 Sector 3</t>
  </si>
  <si>
    <t>Vigas sobre PISO 2 Sector 1</t>
  </si>
  <si>
    <t>Vigas sobre PISO 2 Sector 2</t>
  </si>
  <si>
    <t>Vigas sobre PISO 2 Sector 3</t>
  </si>
  <si>
    <t>Vigas sobre PISO 3 Sector 1</t>
  </si>
  <si>
    <t>Vigas sobre PISO 3 Sector 2</t>
  </si>
  <si>
    <t>Vigas sobre PISO 3 Sector 3</t>
  </si>
  <si>
    <t>Viga de HºA° H25 (a la vista)  (cuantía 125 kg/m3)</t>
  </si>
  <si>
    <t>Escalera de HºA° H25 (fondo a la vista) (cuantía 300 kg/m3)</t>
  </si>
  <si>
    <t>Tabiques de HºA° H25 (a la vista) (cuantía 160 kg/m3)</t>
  </si>
  <si>
    <t>Tabique HºAº no estructural (una cara vista) (cuantía 60 kg/m3)</t>
  </si>
  <si>
    <t>Losas macizas HºA° H25 (cuantía 120 kg/m3)</t>
  </si>
  <si>
    <t>Cantidad</t>
  </si>
  <si>
    <t>Plegado Chapa N º22  - Z 01 - Cenefa</t>
  </si>
  <si>
    <t>Plegado Chapa N º22  - Z 02 - Cenefa</t>
  </si>
  <si>
    <t>Plegado Chapa N º22  - Z 03 - Canaleta</t>
  </si>
  <si>
    <t>Plegado Chapa N º22  - Z 04 - Cupertina</t>
  </si>
  <si>
    <t>14.10</t>
  </si>
  <si>
    <t>1.1</t>
  </si>
  <si>
    <t>1.2</t>
  </si>
  <si>
    <t>1.3</t>
  </si>
  <si>
    <t>1.4</t>
  </si>
  <si>
    <t>11.1</t>
  </si>
  <si>
    <t>7.2</t>
  </si>
  <si>
    <t>11.2</t>
  </si>
  <si>
    <t>3.1</t>
  </si>
  <si>
    <t>13.1</t>
  </si>
  <si>
    <t>14.2</t>
  </si>
  <si>
    <t>12.2</t>
  </si>
  <si>
    <t>2.1</t>
  </si>
  <si>
    <t>9.1</t>
  </si>
  <si>
    <t>2.2</t>
  </si>
  <si>
    <t>14.3</t>
  </si>
  <si>
    <t>12.3</t>
  </si>
  <si>
    <t>2.4</t>
  </si>
  <si>
    <t>10.1</t>
  </si>
  <si>
    <t>7.3</t>
  </si>
  <si>
    <t>13.2</t>
  </si>
  <si>
    <t>10.2</t>
  </si>
  <si>
    <t>3.2</t>
  </si>
  <si>
    <t>12.5</t>
  </si>
  <si>
    <t>5.4</t>
  </si>
  <si>
    <t>5.1</t>
  </si>
  <si>
    <t>5.5</t>
  </si>
  <si>
    <t>2.3</t>
  </si>
  <si>
    <t>2.5</t>
  </si>
  <si>
    <t>3.3</t>
  </si>
  <si>
    <t>4.1</t>
  </si>
  <si>
    <t>4.2</t>
  </si>
  <si>
    <t>4.3</t>
  </si>
  <si>
    <t>4.4</t>
  </si>
  <si>
    <t>4.5</t>
  </si>
  <si>
    <t>5.2</t>
  </si>
  <si>
    <t>5.3</t>
  </si>
  <si>
    <t>6.1</t>
  </si>
  <si>
    <t>6.2</t>
  </si>
  <si>
    <t>7.1</t>
  </si>
  <si>
    <t>Nº</t>
  </si>
  <si>
    <t>8.1</t>
  </si>
  <si>
    <t>8.2</t>
  </si>
  <si>
    <t>8.3</t>
  </si>
  <si>
    <t>9.2</t>
  </si>
  <si>
    <t>10.3</t>
  </si>
  <si>
    <t>10.4</t>
  </si>
  <si>
    <t>12.1</t>
  </si>
  <si>
    <t>12.4</t>
  </si>
  <si>
    <t>12.6</t>
  </si>
  <si>
    <t>12.7</t>
  </si>
  <si>
    <t>13.3</t>
  </si>
  <si>
    <t>14.1</t>
  </si>
  <si>
    <t>14.5</t>
  </si>
  <si>
    <t>14.6</t>
  </si>
  <si>
    <t>14.11</t>
  </si>
  <si>
    <t>14.12</t>
  </si>
  <si>
    <t>14.13</t>
  </si>
  <si>
    <t>14.14</t>
  </si>
  <si>
    <t>14.15</t>
  </si>
  <si>
    <t>14.16</t>
  </si>
  <si>
    <t>15.1</t>
  </si>
  <si>
    <t>16.1</t>
  </si>
  <si>
    <t>16.2</t>
  </si>
  <si>
    <t>16.3</t>
  </si>
  <si>
    <t>17.1</t>
  </si>
  <si>
    <t>17.2</t>
  </si>
  <si>
    <t>18.1</t>
  </si>
  <si>
    <t>19.1</t>
  </si>
  <si>
    <t>ALUMINIO. PAÑO FIJO - Divisorios interiores de oficinas</t>
  </si>
  <si>
    <t>TV01</t>
  </si>
  <si>
    <t>Tabique de vidrio alto</t>
  </si>
  <si>
    <t>TV02</t>
  </si>
  <si>
    <t>Tabique de vidrio</t>
  </si>
  <si>
    <t>TV03</t>
  </si>
  <si>
    <t>Tabique de vidrio arenado</t>
  </si>
  <si>
    <t>TV04</t>
  </si>
  <si>
    <t>Tabique de vidrio bajo</t>
  </si>
  <si>
    <t>ALUMINIO. PUERTAS DE REBATIR - Divisorios interiores de oficinas</t>
  </si>
  <si>
    <t>PV01</t>
  </si>
  <si>
    <t>Puerta vidrio 1</t>
  </si>
  <si>
    <t>PV02</t>
  </si>
  <si>
    <t>Puerta vidrio 2</t>
  </si>
  <si>
    <t>PDV1</t>
  </si>
  <si>
    <t>Puerta doble de vidrio1</t>
  </si>
  <si>
    <t>PDV2</t>
  </si>
  <si>
    <t>Puerta doble de vidrio2</t>
  </si>
  <si>
    <t>PDV3</t>
  </si>
  <si>
    <t>Puerta doble de vidrio3</t>
  </si>
  <si>
    <t>PDV4</t>
  </si>
  <si>
    <t>Puerta doble de vidrio4</t>
  </si>
  <si>
    <t>PVA1</t>
  </si>
  <si>
    <t>Puerta ventana 1</t>
  </si>
  <si>
    <t>PVA2</t>
  </si>
  <si>
    <t>Puerta ventana 2</t>
  </si>
  <si>
    <t>TA01</t>
  </si>
  <si>
    <t>Tabique vidrio con puerta</t>
  </si>
  <si>
    <t>VA01</t>
  </si>
  <si>
    <t>Ventana de abrir</t>
  </si>
  <si>
    <t>VB01</t>
  </si>
  <si>
    <t>Ventana oscilobatiente</t>
  </si>
  <si>
    <t>ALUMINIO. MARCOS DE PUERTA PLACAS</t>
  </si>
  <si>
    <t>PP01</t>
  </si>
  <si>
    <t>Puerta placa subsuelo</t>
  </si>
  <si>
    <t>PP02</t>
  </si>
  <si>
    <t>Puerta placa baños etc</t>
  </si>
  <si>
    <t>PP03</t>
  </si>
  <si>
    <t>Puerta placa baños PMR</t>
  </si>
  <si>
    <t>PP04</t>
  </si>
  <si>
    <t>Puerta jerárquicos</t>
  </si>
  <si>
    <t>PP05</t>
  </si>
  <si>
    <t>Puerta placa ALTA</t>
  </si>
  <si>
    <t>PPD1</t>
  </si>
  <si>
    <t>Puerta doble madera</t>
  </si>
  <si>
    <t>PPD2</t>
  </si>
  <si>
    <t>PPV1</t>
  </si>
  <si>
    <t>Puerta placa vaivén</t>
  </si>
  <si>
    <t>FI01</t>
  </si>
  <si>
    <t>Frente integral de vidrio</t>
  </si>
  <si>
    <t>FI02</t>
  </si>
  <si>
    <t>FI03</t>
  </si>
  <si>
    <t>FI04</t>
  </si>
  <si>
    <t>FI05</t>
  </si>
  <si>
    <t>FI06</t>
  </si>
  <si>
    <t>FI07</t>
  </si>
  <si>
    <t>FI08</t>
  </si>
  <si>
    <t>FI09</t>
  </si>
  <si>
    <t>FI10</t>
  </si>
  <si>
    <t>FI11</t>
  </si>
  <si>
    <t>FI12</t>
  </si>
  <si>
    <t>FI13</t>
  </si>
  <si>
    <t>FI14</t>
  </si>
  <si>
    <t>FI15</t>
  </si>
  <si>
    <t>FPB1</t>
  </si>
  <si>
    <t>FPB2</t>
  </si>
  <si>
    <t>FPB3</t>
  </si>
  <si>
    <t>FPB4</t>
  </si>
  <si>
    <t>FPB5</t>
  </si>
  <si>
    <t>FPB6</t>
  </si>
  <si>
    <t>FPB7</t>
  </si>
  <si>
    <t>FPB8</t>
  </si>
  <si>
    <t>FPB9</t>
  </si>
  <si>
    <t>FIR1</t>
  </si>
  <si>
    <t>FIR2</t>
  </si>
  <si>
    <t>FIR3</t>
  </si>
  <si>
    <t>FIR4</t>
  </si>
  <si>
    <t>FIR5</t>
  </si>
  <si>
    <t>FIR6</t>
  </si>
  <si>
    <t>FIR7</t>
  </si>
  <si>
    <t>FIR8</t>
  </si>
  <si>
    <t>FIR9</t>
  </si>
  <si>
    <t>ALUMINIO. BARANDAS VIDRIADAS SIN PARANTES</t>
  </si>
  <si>
    <t>BV01</t>
  </si>
  <si>
    <t>Baranda panorámica de vidrio</t>
  </si>
  <si>
    <t>precio s/iva</t>
  </si>
  <si>
    <t>precio abert</t>
  </si>
  <si>
    <t>precio/m2 s/iva</t>
  </si>
  <si>
    <t>Hº de Cascotes</t>
  </si>
  <si>
    <t>Hº de perlitas de poliestireno</t>
  </si>
  <si>
    <t>9.1.2</t>
  </si>
  <si>
    <t>9.1.1</t>
  </si>
  <si>
    <t>9.2.1</t>
  </si>
  <si>
    <t>9.2.2</t>
  </si>
  <si>
    <t>10.5</t>
  </si>
  <si>
    <t>10.6</t>
  </si>
  <si>
    <t>14.4</t>
  </si>
  <si>
    <t>1.5</t>
  </si>
  <si>
    <t>1.6</t>
  </si>
  <si>
    <t>3.4</t>
  </si>
  <si>
    <t>4.6</t>
  </si>
  <si>
    <t>4.7</t>
  </si>
  <si>
    <t>4.8</t>
  </si>
  <si>
    <t>4.9</t>
  </si>
  <si>
    <t>5.6</t>
  </si>
  <si>
    <t>5.7</t>
  </si>
  <si>
    <t>5.8</t>
  </si>
  <si>
    <t>7.2.1</t>
  </si>
  <si>
    <t>7.2.2</t>
  </si>
  <si>
    <t>7.2.3</t>
  </si>
  <si>
    <t>7.2.4</t>
  </si>
  <si>
    <t>12.8</t>
  </si>
  <si>
    <t>12.9</t>
  </si>
  <si>
    <t>FI01.</t>
  </si>
  <si>
    <t>Espejo cristal 5mm</t>
  </si>
  <si>
    <t>Frente integral PB</t>
  </si>
  <si>
    <t>ALUMINIO. Frente INTEGRAL CON PEGADO ESTRUCTURAL (DVH) – Planta Baja.</t>
  </si>
  <si>
    <t>Frente integral restaurante</t>
  </si>
  <si>
    <t xml:space="preserve">ALUMINIO. SISTEMA MIXTO: Frente INTEGRAL (DVH) COMBINADO CON MODULOS DE VENTILACIÓN EN SISTEMA DE CARPINTERIA CON RPT (PAÑO FIJO + VENTANA OSCILOBATIENTE). Piso 1, 2 y 3  </t>
  </si>
  <si>
    <t>HIERRO: PUERTAS ANTIPÁNICO, CORTAFUEGO</t>
  </si>
  <si>
    <t>PE01</t>
  </si>
  <si>
    <t>Puerta cortafuego evacuación</t>
  </si>
  <si>
    <t>PE02</t>
  </si>
  <si>
    <t>Puerta cortafuego evacuación-Term. Ch. Microperforada</t>
  </si>
  <si>
    <t>HIERRO. PORTON   BATIENTE. Automatizado</t>
  </si>
  <si>
    <t>PS01</t>
  </si>
  <si>
    <t>Porton de acceso a cocheras</t>
  </si>
  <si>
    <t xml:space="preserve">HIERRO. REJILLA </t>
  </si>
  <si>
    <t>H01</t>
  </si>
  <si>
    <t>Rejilla para albañal</t>
  </si>
  <si>
    <t>HIERRO. PUERTA TRAMPA</t>
  </si>
  <si>
    <t>PT01</t>
  </si>
  <si>
    <t>Puerta trampa (salida a azotea)</t>
  </si>
  <si>
    <t>HIERRO.ESCALERA MARINERA Y BARANDA</t>
  </si>
  <si>
    <t>H02</t>
  </si>
  <si>
    <t>Baranda metálica</t>
  </si>
  <si>
    <t>H04</t>
  </si>
  <si>
    <t>Escalera tipo marinera</t>
  </si>
  <si>
    <t>HIERRO. BARANDA DE ESCALERA DE EMERGENCIA</t>
  </si>
  <si>
    <t>H03</t>
  </si>
  <si>
    <t>HIERRO.PUERTA BÓVEDA/TESORO</t>
  </si>
  <si>
    <t>PET1</t>
  </si>
  <si>
    <t>Puerta máxima seguridad para bóveda</t>
  </si>
  <si>
    <t>CHAPA MICROPERFORADA MINIONDA - CH1/ CH2/CH3</t>
  </si>
  <si>
    <t xml:space="preserve"> CH1</t>
  </si>
  <si>
    <t xml:space="preserve">QUIEBRAVISTAS CHº MINIWAVE MICROPERFORADA </t>
  </si>
  <si>
    <t xml:space="preserve"> CH2</t>
  </si>
  <si>
    <t xml:space="preserve"> CH3</t>
  </si>
  <si>
    <t xml:space="preserve">MADERA. TABIQUE INTEGRAL DIVISORIO DE SANITARIOS </t>
  </si>
  <si>
    <t>FR01</t>
  </si>
  <si>
    <t xml:space="preserve">Frente, puerta y divisorio de melamina </t>
  </si>
  <si>
    <t>SUPERF. EXTERIOR IMPERMEABLE, GRUESO FRATASADO Y FINO a la cal</t>
  </si>
  <si>
    <t xml:space="preserve">SUPERFICIE TABIQUE EXTERIOR / tipo 5 - STEEL FRAMING cara exterior doble emplacado placa cementicea y cara interior tipo" RH " </t>
  </si>
  <si>
    <t>UNA CARA TABIQUE INTERIORES / tipo 1 - EMPLACADO AMBAS CARAS TIPO "IMPACT"</t>
  </si>
  <si>
    <t>LA OTRA CARA TABIQUE INTERIORES / tipo 1 - EMPLACADO AMBAS CARAS TIPO "IMPACT"</t>
  </si>
  <si>
    <t xml:space="preserve">UNA CARA TABIQUE INTERIORES / tipo 3 - EMPLACADO 1 cara tipo" IMPACT" y 1 cara  STANDARD </t>
  </si>
  <si>
    <t xml:space="preserve">LA OTRA CARA TABIQUE INTERIORES / tipo 3 - EMPLACADO 1 cara tipo" IMPACT" y 1 cara  STANDARD </t>
  </si>
  <si>
    <t>SUPERFICIE DE REVOQUE INTERIOR COMPLETO. GRUESO a la cal +- ENDUIDO PLASTICO</t>
  </si>
  <si>
    <t xml:space="preserve">SUPERFICIE REVOQUE INTERIOR COMPLETO. GRUESO y FINO a la cal </t>
  </si>
  <si>
    <t>Fondos de losa y laterales de vigas en oficinas</t>
  </si>
  <si>
    <t>Fondos de escaleras de incendio</t>
  </si>
  <si>
    <t>Fondo de losa subsuelo</t>
  </si>
  <si>
    <t>paramentos interiores escaleras de incendio</t>
  </si>
  <si>
    <t>fondos de losa en planta baja</t>
  </si>
  <si>
    <t>vigas en fach</t>
  </si>
  <si>
    <t>columnas de todo el edificio</t>
  </si>
  <si>
    <t>Pintura impermeable p/muros exteriores</t>
  </si>
  <si>
    <t>Pintura  impermeable para muros exteriores</t>
  </si>
  <si>
    <t>16.4</t>
  </si>
  <si>
    <t>16.5</t>
  </si>
  <si>
    <t>20.1</t>
  </si>
  <si>
    <t>20.3</t>
  </si>
  <si>
    <t>20.4</t>
  </si>
  <si>
    <t>Gl</t>
  </si>
  <si>
    <t>22.2</t>
  </si>
  <si>
    <t>22.1</t>
  </si>
  <si>
    <t>22.3</t>
  </si>
  <si>
    <t>22.4</t>
  </si>
  <si>
    <t>DESAGÜES CLOACALES</t>
  </si>
  <si>
    <t>Caño PVC JE ø 110 x 4m</t>
  </si>
  <si>
    <t>Caño PVC JE  ø 63 x 4m</t>
  </si>
  <si>
    <t>Caño PVC JE ø 50  x 4m</t>
  </si>
  <si>
    <t>Caño PVC JE ø 40 x 4m</t>
  </si>
  <si>
    <t>AGUA FRÍA Y CALIENTE</t>
  </si>
  <si>
    <t>AGUA FRIA</t>
  </si>
  <si>
    <t>Conexión de agua</t>
  </si>
  <si>
    <t xml:space="preserve">Tubo FUSIÓN Ø63 </t>
  </si>
  <si>
    <t>Tubo FUSIÓN Ø50</t>
  </si>
  <si>
    <t>Tubo FUSIÓN Ø32</t>
  </si>
  <si>
    <t>Tubo FUSIÓN Ø25</t>
  </si>
  <si>
    <t>TANQUES DE RESERVA Y CISTERNA</t>
  </si>
  <si>
    <t>Tanque 1100 litros, HORIZONTAL</t>
  </si>
  <si>
    <t>Caño HºGº Ø2 1/2"</t>
  </si>
  <si>
    <t>Bomba elevadora de cisterna a Tanques de reserva trifásica 3,5 HP (inc. ll.p./v.ret)</t>
  </si>
  <si>
    <t>AGUA CALIENTE</t>
  </si>
  <si>
    <t xml:space="preserve">Tubo FUSIÓN Ø32 </t>
  </si>
  <si>
    <t>Tubo FUSIÓN Ø20</t>
  </si>
  <si>
    <t>Bombas recirculadoras de agua caliente para termos solares</t>
  </si>
  <si>
    <t>Termotanques solares 200 lts</t>
  </si>
  <si>
    <t>DESAGÜES PLUVIALES</t>
  </si>
  <si>
    <t>Canal Prefabricado de Hormigón Polímero con Reja tipo “Sistema de Desagüe Pluvial (Canal + Reja) ACO SELF”</t>
  </si>
  <si>
    <t>Caño PVC JE ø 160 x 4m</t>
  </si>
  <si>
    <t xml:space="preserve">Pileta de cocina O 300L de Johnson </t>
  </si>
  <si>
    <t>Pileta de cocina doble tipo R63/18 F de Johnson</t>
  </si>
  <si>
    <t>Termotanque eléctrico  de colgar con capacidad 80 litros</t>
  </si>
  <si>
    <t>Inodoro corto tipo Dama Senso</t>
  </si>
  <si>
    <t>Inodoro largo tipo Dama Senso</t>
  </si>
  <si>
    <t>Mochila p/inodoro  tipo Dama Senso</t>
  </si>
  <si>
    <t>Inodoro Línea Espacio</t>
  </si>
  <si>
    <t>Mochila p/inodoro Línea espacio</t>
  </si>
  <si>
    <t>Mesada doble Silestone color bco</t>
  </si>
  <si>
    <t xml:space="preserve">Vanitory Symi de  Colgar. Color Wengue. </t>
  </si>
  <si>
    <t xml:space="preserve">Lavatorio Symi </t>
  </si>
  <si>
    <t>Lavatorio Línea Espacio</t>
  </si>
  <si>
    <t xml:space="preserve">Grifería p/lavatorio Línea Espacio tipo Fv Pressmatic. </t>
  </si>
  <si>
    <t>Barral rebatible con portarrollos y accionador bot inodoro</t>
  </si>
  <si>
    <t>Barral fijo</t>
  </si>
  <si>
    <t>Percha toallero</t>
  </si>
  <si>
    <t xml:space="preserve">Bidet </t>
  </si>
  <si>
    <t>Desagüe lineal Tigre 70 cm para ducha</t>
  </si>
  <si>
    <t>Dispensador de papel de manos</t>
  </si>
  <si>
    <t>Manguera negra 1/2"</t>
  </si>
  <si>
    <t>Picos riego por goteo</t>
  </si>
  <si>
    <t>22.5</t>
  </si>
  <si>
    <t>CARTEL – logotipo- A°I°</t>
  </si>
  <si>
    <t>22.6</t>
  </si>
  <si>
    <t>MALACATE IZADO DE EQUIPAMIENTO</t>
  </si>
  <si>
    <t>PARQUIZACIÓN</t>
  </si>
  <si>
    <t xml:space="preserve">MATAS y ARBUSTOS. Provisión y colocación </t>
  </si>
  <si>
    <t>Tevetia 4L</t>
  </si>
  <si>
    <t xml:space="preserve">Penicetum Rupeli </t>
  </si>
  <si>
    <t>Penicetum villosum</t>
  </si>
  <si>
    <t>Aghapantus azul 4L</t>
  </si>
  <si>
    <t>Paspalum azul 8L</t>
  </si>
  <si>
    <t xml:space="preserve">CÉSPED, TIPO BERMUDA HÍBRIDA S/PLIEGO. Provisión y colocación </t>
  </si>
  <si>
    <t>CESPED, SEMILLAS, APORTE DE TIERRA. Esp: 5cm variable</t>
  </si>
  <si>
    <t xml:space="preserve">ARBOLES A PLANTAR. Provisión y colocación </t>
  </si>
  <si>
    <t>Chivato (Delonix regia)</t>
  </si>
  <si>
    <t>Magnolia Grandinflora blanca</t>
  </si>
  <si>
    <t>Reubicación de Portón Vieja Usina</t>
  </si>
  <si>
    <t>Reubicación de Escalera metálica de Escape C.P.C.</t>
  </si>
  <si>
    <t>Ayuda de gremios</t>
  </si>
  <si>
    <t>Instalación Eléctrica</t>
  </si>
  <si>
    <t xml:space="preserve">       Subsuelo</t>
  </si>
  <si>
    <t>Tablero Principal (TP)</t>
  </si>
  <si>
    <t>Tablero Corrector de Factor de Potencia</t>
  </si>
  <si>
    <t>Tablero Seccional Subsuelo (TSSS0)</t>
  </si>
  <si>
    <t>Tablero Seccional Bombeo (TSB)</t>
  </si>
  <si>
    <t>Tablero Seccional Mantenimiento (TSM)</t>
  </si>
  <si>
    <t>Conductores Subterráneos.</t>
  </si>
  <si>
    <t>Conductor Subterráneo 3x120mm2+1x70mm2, desde TP a grupo electrógeno.</t>
  </si>
  <si>
    <t>Conductor Unipolar de 70 mm2 para puesta a tierra de bandeja portacables.</t>
  </si>
  <si>
    <t>Grupo Electrógeno - 165 kVA Stan By - 145 KVA continuo, con transferencia automática, cabinado e insonorizado - intemperie.</t>
  </si>
  <si>
    <t>Líneas de alimentación con conductores subterráneos.</t>
  </si>
  <si>
    <t>PVC Ø 25 - Subt. 3x1,5mm2+T, desde TSB a tanque de agua en azotea.</t>
  </si>
  <si>
    <t>PVC Ø 40 - Subt. 4x10mm2+T.</t>
  </si>
  <si>
    <t>PVC Ø 100 - Subt. 3x120mm2+1x70mm2, desde bandeja a pie de grupo electrógeno.</t>
  </si>
  <si>
    <t>Líneas de alimentación subterránea.</t>
  </si>
  <si>
    <t>Línea Subterránea PVC Ø 32 - Subt. 4x1,5mm2+T, desde TSB a electro bombas.</t>
  </si>
  <si>
    <t>Línea Subterránea PVC Ø 25 - Subt. 2x4mm2+T, desde caja de paso a puestos de trabajo doble.</t>
  </si>
  <si>
    <t>Línea Subterránea PVC Ø 40 - Subt. 4x6mm2+T.</t>
  </si>
  <si>
    <t>Líneas de alimentación sobre cielorraso.</t>
  </si>
  <si>
    <t>PVC Ø 20 - 2x2,5mm2+T</t>
  </si>
  <si>
    <t>PVC Ø 22 - 2x2,5mm2+T</t>
  </si>
  <si>
    <t>PVC Ø 22 - 4x2,5mm2+T</t>
  </si>
  <si>
    <t>PVC Ø 25 - 6x2,5mm2+T</t>
  </si>
  <si>
    <t>PVC Ø 22 - 2x4mm2+T</t>
  </si>
  <si>
    <t>PVC Ø 22 - 4x4mm2+T</t>
  </si>
  <si>
    <t>PVC Ø 25 - 4x4mm2+T.</t>
  </si>
  <si>
    <t>Tomacorriente doble 10 A.</t>
  </si>
  <si>
    <t>Tomacorriente trifásico.</t>
  </si>
  <si>
    <t>Centros de luz.</t>
  </si>
  <si>
    <t>Boca de luz para ventilador de techo.</t>
  </si>
  <si>
    <t>Artefactos de Iluminación/Ventilación.</t>
  </si>
  <si>
    <t>Tipo B</t>
  </si>
  <si>
    <t>Tipo IE</t>
  </si>
  <si>
    <t>Tipo F</t>
  </si>
  <si>
    <t>Tipo LE</t>
  </si>
  <si>
    <t>Tipo Vt</t>
  </si>
  <si>
    <t xml:space="preserve">      Planta Baja</t>
  </si>
  <si>
    <t>Tablero Seccional Planta Baja (TSPB0)</t>
  </si>
  <si>
    <t>Tablero Seccional Planta Baja (TSPB1)</t>
  </si>
  <si>
    <t>Tablero Seccional Comedor (TSC)</t>
  </si>
  <si>
    <t xml:space="preserve">Conductor Subterráneo 3x35mm2+1x16mm2+T, desde TP a TSPB0. </t>
  </si>
  <si>
    <t>Línea Subterránea PVC Ø 100 - Subt. 4x16mm2, desde TSC a acometida.</t>
  </si>
  <si>
    <t>Línea Subterránea PVC Ø 63 - Subt. 4x10mm2.</t>
  </si>
  <si>
    <t xml:space="preserve">Línea Subterránea PVC Ø 63 vacía, desde TSPB1 a TSC </t>
  </si>
  <si>
    <t>Línea Subterránea PVC ∅ 40 - Subt 2x2,5mm2+T</t>
  </si>
  <si>
    <t>Línea Subterránea PVC ∅ 40 - Subt 7x2,5mm2+T</t>
  </si>
  <si>
    <t>Línea Subterránea PVC ∅ 40 - Subt 2x4mm2+T</t>
  </si>
  <si>
    <t xml:space="preserve">Línea Subterránea PVC Ø 63 - Subt 2x4 mm2 + 2 Subt 7x2,5mm2 + T </t>
  </si>
  <si>
    <t>Cámaras de Inspección.</t>
  </si>
  <si>
    <t>Cámara de Inspección 40x40cm, profundidad 10 cm.</t>
  </si>
  <si>
    <t>Cámara de Inspección 50x50cm, profundidad 10 cm.</t>
  </si>
  <si>
    <t>Cámara de Inspección de mampostería 30x30cm, profundidad 40 cm.</t>
  </si>
  <si>
    <t>Cámara de Inspección de mampostería 40x40cm, profundidad 80 cm.</t>
  </si>
  <si>
    <t>Cámara de Inspección de mampostería 100x100cm, profundidad 80 cm.</t>
  </si>
  <si>
    <t>Jabalina de Fe Cu 5/8" x 3,0 mts. completa.</t>
  </si>
  <si>
    <t>UPS Trifásica Potencia 10 KVA.</t>
  </si>
  <si>
    <t>PVC Ø 20 - 4x1,5mm2+T</t>
  </si>
  <si>
    <t>PVC ∅ 20 - 2x2,5mm2+T</t>
  </si>
  <si>
    <t>PVC ∅ 20 - 3x2,5mm2+T</t>
  </si>
  <si>
    <t>PVC Ø 22 - 6x2,5mm2+T</t>
  </si>
  <si>
    <t>PVC Ø 20 - 2x4mm2+T</t>
  </si>
  <si>
    <t>PVC ∅ 25 - 4x4mm2+T, desde tablero a UPS.</t>
  </si>
  <si>
    <t>Tomacorriente simple 10 A.</t>
  </si>
  <si>
    <t>Tomacorriente simple 20 A.</t>
  </si>
  <si>
    <t>Boca de luz para climatización.</t>
  </si>
  <si>
    <t>Boca campana marinera Ø 15 cm/220 V. completa con línea, dos pulsadores y campana.</t>
  </si>
  <si>
    <t>Artefactos de Iluminación.</t>
  </si>
  <si>
    <t>Tipo A</t>
  </si>
  <si>
    <t>Tipo  IE</t>
  </si>
  <si>
    <t>Tipo  E</t>
  </si>
  <si>
    <t>Tipo  G</t>
  </si>
  <si>
    <t>Tipo  J</t>
  </si>
  <si>
    <t>Tipo  K1</t>
  </si>
  <si>
    <t>Tipo  K3</t>
  </si>
  <si>
    <t>Tipo  K4</t>
  </si>
  <si>
    <t>Tipo  K5</t>
  </si>
  <si>
    <t>Tipo  LE</t>
  </si>
  <si>
    <t xml:space="preserve">      Primer Piso</t>
  </si>
  <si>
    <t>Tablero Seccional Primer Piso (TS1P0)</t>
  </si>
  <si>
    <t>Tablero Seccional Primer Piso (TS1P1)</t>
  </si>
  <si>
    <t>Tablero Seccional Primer Piso Data Center (TS1PD)</t>
  </si>
  <si>
    <t xml:space="preserve">Conductor Subterráneo 3x95mm2+1x50mm2+T, desde TP a TS1P0. </t>
  </si>
  <si>
    <t xml:space="preserve">Conductor Subterráneo 4x10mm2+T, desde TP a CI de TS1P0. </t>
  </si>
  <si>
    <t>Línea Subterránea PVC Ø 63 - Subt. 4x10mm2+T, desde CI de TS1P0 a TS1PD.</t>
  </si>
  <si>
    <t>Línea Subterránea PVC Ø 100 - Subt. 3x35mm2+1x16mm2+T, desde TS1P0 a TS1P1.</t>
  </si>
  <si>
    <t xml:space="preserve">Línea Subterránea PVC Ø 40 - Subt 2x4 mm2 + Subt 2x2,5mm2 + T </t>
  </si>
  <si>
    <t xml:space="preserve">Línea Subterránea PVC Ø 63 - Subt 2x4 mm2 + Subt 7x2,5mm2 + T </t>
  </si>
  <si>
    <t>UPS Trifásica Potencia 10 KVA</t>
  </si>
  <si>
    <t>PVC ∅ 20 - 2x4mm2+T</t>
  </si>
  <si>
    <t>Boca de luz para PE (Pantalla Eléctrica).</t>
  </si>
  <si>
    <t>Boca de luz para PR (Proyector).</t>
  </si>
  <si>
    <t>Tipo D</t>
  </si>
  <si>
    <t>Tipo E</t>
  </si>
  <si>
    <t>Tipo K1</t>
  </si>
  <si>
    <t>Tipo K3</t>
  </si>
  <si>
    <t xml:space="preserve">      Segundo Piso</t>
  </si>
  <si>
    <t>Tablero Seccional Segundo Piso (TS2P0)</t>
  </si>
  <si>
    <t>Tablero Seccional Segundo Piso (TS2P1)</t>
  </si>
  <si>
    <t>Tablero Seccional Segundo Piso Data Center (TS2PD)</t>
  </si>
  <si>
    <t xml:space="preserve">Conductor Subterráneo 3x95mm2+1x50mm2+T, desde TP a TS2P0. </t>
  </si>
  <si>
    <t xml:space="preserve">Conductor Subterráneo 4x10mm2+T, desde TP a CI de TS2P0. </t>
  </si>
  <si>
    <t>Línea Subterránea PVC Ø 63 - Subt. 4x10mm2+T, desde CI de TS2P0 a TS2PD.</t>
  </si>
  <si>
    <t>Línea Subterránea PVC Ø 100 - Subt. 3x35mm2+1x16mm2+T, desde TS2P0 a TS2P1.</t>
  </si>
  <si>
    <t xml:space="preserve">      Tercer Piso</t>
  </si>
  <si>
    <t>Tablero Seccional Segundo Piso (TS3P0)</t>
  </si>
  <si>
    <t>Tablero Seccional Segundo Piso (TS3P1)</t>
  </si>
  <si>
    <t xml:space="preserve">Conductor Subterráneo 3x35mm2+1x16mm2+T, desde TP a TS3P0. </t>
  </si>
  <si>
    <t>Línea Subterránea PVC Ø 63 - Subt. 4x16mm2+T, desde CI de TS3P0 a TS3P1.</t>
  </si>
  <si>
    <t>Línea Subterránea PVC ∅ 32 - Subt 2x2,5mm2+T</t>
  </si>
  <si>
    <t>Líneas de alimentación sobre cielorraso/ en losa.</t>
  </si>
  <si>
    <t>Brazos de luz.</t>
  </si>
  <si>
    <t>Tipo  F</t>
  </si>
  <si>
    <t>Tipo  H</t>
  </si>
  <si>
    <t>Tipo  I</t>
  </si>
  <si>
    <t>Tipo  K</t>
  </si>
  <si>
    <t>Tipo  K2</t>
  </si>
  <si>
    <t>Tipo  L</t>
  </si>
  <si>
    <t xml:space="preserve">      Azotea</t>
  </si>
  <si>
    <t>Tablero Seccional Azotea (TST1)</t>
  </si>
  <si>
    <t>Tablero Seccional Azotea (TST2)</t>
  </si>
  <si>
    <t>Tablero Seccional Azotea (TST3)</t>
  </si>
  <si>
    <t>Tablero Seccional Azotea (TST4)</t>
  </si>
  <si>
    <t xml:space="preserve">Conductor Subterráneo 3x185 mm2+1x95 mm2+T, desde TP a TST1. </t>
  </si>
  <si>
    <t xml:space="preserve">Conductor Subterráneo 3x35 mm2+1x16 mm2+T, desde TP a TST2. </t>
  </si>
  <si>
    <t xml:space="preserve">Conductor Subterráneo 3x150mm2+1x70mm2+T, desde TP a TST3. </t>
  </si>
  <si>
    <t xml:space="preserve">Conductor Subterráneo 4x35mm2+T, desde TP a TST4. </t>
  </si>
  <si>
    <t xml:space="preserve">Conductor Subterráneo 2x4mm2+T, desde TST4 a termotanque solar. </t>
  </si>
  <si>
    <t xml:space="preserve">Conductor Subterráneo 4x4mm2+T, desde TST1 a equipos. </t>
  </si>
  <si>
    <t xml:space="preserve">Conductor Subterráneo 4x10mm2+T, desde TST1 a equipos. </t>
  </si>
  <si>
    <t xml:space="preserve">Conductor Subterráneo 4x16mm2+T, desde TST1 a equipos. </t>
  </si>
  <si>
    <t xml:space="preserve">Conductor Subterráneo 4x4mm2+T, desde TST2 a equipos. </t>
  </si>
  <si>
    <t xml:space="preserve">Conductor Subterráneo 4x4mm2+T, desde TST3 a equipos. </t>
  </si>
  <si>
    <t xml:space="preserve">Conductor Subterráneo 4x6mm2+T, desde TST3 a equipos. </t>
  </si>
  <si>
    <t xml:space="preserve">Conductor Subterráneo 4x10mm2+T, desde TST3 a equipos. </t>
  </si>
  <si>
    <t xml:space="preserve">Conductor Subterráneo 4x16mm2+T, desde TST3 a equipos. </t>
  </si>
  <si>
    <t>Sistema Pararrayos.</t>
  </si>
  <si>
    <t>Sistema de Balizas.</t>
  </si>
  <si>
    <t>Ductos para la Distribución de Cableado. Señales Débiles.</t>
  </si>
  <si>
    <t>Líneas Subterráneas.</t>
  </si>
  <si>
    <t>PD - Puestos de trabajo doble.</t>
  </si>
  <si>
    <t>CT - Cámara de Inspección, medidas 17,5x17,5 cm.</t>
  </si>
  <si>
    <t>Caja de Transición 200 mm x 200 mm.</t>
  </si>
  <si>
    <t>Cámara de Inspección de mampostería 50x50cm, profundidad 80 cm.</t>
  </si>
  <si>
    <t>Pisoductos.</t>
  </si>
  <si>
    <t>CP - Caja de Pase</t>
  </si>
  <si>
    <t>CF - Caja de Pase Funcional</t>
  </si>
  <si>
    <t>Bandejas Portacables.</t>
  </si>
  <si>
    <t>Caja en piso con tapa de 200x200 mm</t>
  </si>
  <si>
    <t>PS - Puestos de trabajo simple.</t>
  </si>
  <si>
    <t>17.3</t>
  </si>
  <si>
    <t>Cableado estructurado y seguridad. Señales Débiles.</t>
  </si>
  <si>
    <t>Cableado Estructurado</t>
  </si>
  <si>
    <t>gl.</t>
  </si>
  <si>
    <t>Centro de Datos / telecomunicaciones</t>
  </si>
  <si>
    <t>Conectividad Inalámbrica</t>
  </si>
  <si>
    <t>Control de Acceso / Personal</t>
  </si>
  <si>
    <t>Sistema de Alarma contra Intrusión</t>
  </si>
  <si>
    <t>17.1.1</t>
  </si>
  <si>
    <t>17.1.2</t>
  </si>
  <si>
    <t>17.1.3</t>
  </si>
  <si>
    <t>17.1.4</t>
  </si>
  <si>
    <t>17.1.5</t>
  </si>
  <si>
    <t>17.1.6</t>
  </si>
  <si>
    <t>Tableros</t>
  </si>
  <si>
    <t>17.1.1. 01</t>
  </si>
  <si>
    <t>17.1.1. 02</t>
  </si>
  <si>
    <t>17.1.1. 03</t>
  </si>
  <si>
    <t>17.1.1.04</t>
  </si>
  <si>
    <t>17.1.1.05</t>
  </si>
  <si>
    <t>17.1.1.06</t>
  </si>
  <si>
    <t>17.1.1.07</t>
  </si>
  <si>
    <t>17.1.1.08</t>
  </si>
  <si>
    <t>17.1.1.09</t>
  </si>
  <si>
    <t>17.1.1.10</t>
  </si>
  <si>
    <t>17.1.1.11</t>
  </si>
  <si>
    <t>17.1.1.12</t>
  </si>
  <si>
    <t>17.1.1.13</t>
  </si>
  <si>
    <t>17.1.2. 01</t>
  </si>
  <si>
    <t>17.1.2. 02</t>
  </si>
  <si>
    <t>17.1.2. 03</t>
  </si>
  <si>
    <t>17.1.2. 04</t>
  </si>
  <si>
    <t>17.1.2. 05</t>
  </si>
  <si>
    <t>17.1.2. 06</t>
  </si>
  <si>
    <t>17.1.2. 07</t>
  </si>
  <si>
    <t>17.1.2. 08</t>
  </si>
  <si>
    <t xml:space="preserve">Tomacorriente </t>
  </si>
  <si>
    <t>17.1.2. 09</t>
  </si>
  <si>
    <t>Tomacorrientes</t>
  </si>
  <si>
    <t>17.1.2. 10</t>
  </si>
  <si>
    <t>17.1.2. 11</t>
  </si>
  <si>
    <t>17.1.2. 12</t>
  </si>
  <si>
    <t>17.1.2. 13</t>
  </si>
  <si>
    <t>17.1.3.1</t>
  </si>
  <si>
    <t>17.1.3.2</t>
  </si>
  <si>
    <t>17.1.3.3</t>
  </si>
  <si>
    <t>17.1.3.4</t>
  </si>
  <si>
    <t>17.1.3.5</t>
  </si>
  <si>
    <t>17.1.3.6</t>
  </si>
  <si>
    <t>17.1.3.7</t>
  </si>
  <si>
    <t>17.1.3.8</t>
  </si>
  <si>
    <t>17.1.3.9</t>
  </si>
  <si>
    <t>17.1.3.10</t>
  </si>
  <si>
    <t>17.1.3.11</t>
  </si>
  <si>
    <t>17.1.3.12</t>
  </si>
  <si>
    <t>17.1.3.13</t>
  </si>
  <si>
    <t>17.1.4.1</t>
  </si>
  <si>
    <t>17.1.4.2</t>
  </si>
  <si>
    <t>17.1.4.3</t>
  </si>
  <si>
    <t>17.1.4.4</t>
  </si>
  <si>
    <t>17.1.4.5</t>
  </si>
  <si>
    <t>17.1.4.6</t>
  </si>
  <si>
    <t>17.1.4.7</t>
  </si>
  <si>
    <t>17.1.4.8</t>
  </si>
  <si>
    <t>17.1.4.9</t>
  </si>
  <si>
    <t>17.1.4.10</t>
  </si>
  <si>
    <t>17.1.4.11</t>
  </si>
  <si>
    <t>17.1.4.12</t>
  </si>
  <si>
    <t>17.1.4.13</t>
  </si>
  <si>
    <t>17.1.4.14</t>
  </si>
  <si>
    <t>17.1.5.1</t>
  </si>
  <si>
    <t>17.1.5.2</t>
  </si>
  <si>
    <t>17.1.5.3</t>
  </si>
  <si>
    <t>17.1.5.4</t>
  </si>
  <si>
    <t>17.1.5.5</t>
  </si>
  <si>
    <t>17.1.5.6</t>
  </si>
  <si>
    <t>17.1.5.7</t>
  </si>
  <si>
    <t>17.1.5.8</t>
  </si>
  <si>
    <t>17.1.5.9</t>
  </si>
  <si>
    <t>17.1.5.10</t>
  </si>
  <si>
    <t>17.1.5.11</t>
  </si>
  <si>
    <t>17.1.5.12</t>
  </si>
  <si>
    <t>17.1.5.13</t>
  </si>
  <si>
    <t>17.1.5.14</t>
  </si>
  <si>
    <t>17.1.6.1</t>
  </si>
  <si>
    <t>17.1.6.2</t>
  </si>
  <si>
    <t>17.1.6.3</t>
  </si>
  <si>
    <t>17.1.6.4</t>
  </si>
  <si>
    <t>17.1.6.5</t>
  </si>
  <si>
    <t>17.2.1</t>
  </si>
  <si>
    <t>17.2.1.1</t>
  </si>
  <si>
    <t>17.2.1.2</t>
  </si>
  <si>
    <t>17.2.1.3</t>
  </si>
  <si>
    <t>17.2.1.4</t>
  </si>
  <si>
    <t>17.2.1.5</t>
  </si>
  <si>
    <t>17.2.1.6</t>
  </si>
  <si>
    <t>17.2.1.7</t>
  </si>
  <si>
    <t>17.2.2</t>
  </si>
  <si>
    <t>17.2.2.2</t>
  </si>
  <si>
    <t>17.2.3</t>
  </si>
  <si>
    <t>17.2.3.1</t>
  </si>
  <si>
    <t>17.2.2.3</t>
  </si>
  <si>
    <t>17.2.2.4</t>
  </si>
  <si>
    <t>17.2.2.5</t>
  </si>
  <si>
    <t>17.2.2.6</t>
  </si>
  <si>
    <t>17.2.2.7</t>
  </si>
  <si>
    <t>17.2.2.8</t>
  </si>
  <si>
    <t>17.2.2.9</t>
  </si>
  <si>
    <t>17.2.2.10</t>
  </si>
  <si>
    <t>17.2.2.11</t>
  </si>
  <si>
    <t>17.2.2.12</t>
  </si>
  <si>
    <t>17.2.3.2</t>
  </si>
  <si>
    <t>17.2.3.3</t>
  </si>
  <si>
    <t>17.2.3.4</t>
  </si>
  <si>
    <t>17.2.3.5</t>
  </si>
  <si>
    <t>17.2.3.6</t>
  </si>
  <si>
    <t>17.2.3.7</t>
  </si>
  <si>
    <t>17.2.3.8</t>
  </si>
  <si>
    <t>17.2.3.9</t>
  </si>
  <si>
    <t>17.2.3.10</t>
  </si>
  <si>
    <t>17.2.3.11</t>
  </si>
  <si>
    <t>17.2.4</t>
  </si>
  <si>
    <t>17.2.4.1</t>
  </si>
  <si>
    <t>17.2.4.2</t>
  </si>
  <si>
    <t>17.2.4.3</t>
  </si>
  <si>
    <t>17.2.4.4</t>
  </si>
  <si>
    <t>17.2.4.5</t>
  </si>
  <si>
    <t>17.2.4.6</t>
  </si>
  <si>
    <t>17.2.4.7</t>
  </si>
  <si>
    <t>17.2.4.8</t>
  </si>
  <si>
    <t>17.2.4.9</t>
  </si>
  <si>
    <t>17.2.4.10</t>
  </si>
  <si>
    <t>17.2.5</t>
  </si>
  <si>
    <t>17.2.5.1</t>
  </si>
  <si>
    <t>17.2.5.2</t>
  </si>
  <si>
    <t>17.2.5.3</t>
  </si>
  <si>
    <t>17.2.5.4</t>
  </si>
  <si>
    <t>17.2.5.5</t>
  </si>
  <si>
    <t>17.2.5.6</t>
  </si>
  <si>
    <t>17.2.5.7</t>
  </si>
  <si>
    <t>17.2.5.8</t>
  </si>
  <si>
    <t>17.2.5.9</t>
  </si>
  <si>
    <t>17.3.1</t>
  </si>
  <si>
    <t>17.3.2</t>
  </si>
  <si>
    <t>17.3.3</t>
  </si>
  <si>
    <t>17.3.4</t>
  </si>
  <si>
    <t>17.3.5</t>
  </si>
  <si>
    <t>17.3.6</t>
  </si>
  <si>
    <t>18.2</t>
  </si>
  <si>
    <t>18.2.1</t>
  </si>
  <si>
    <t>18.2.2</t>
  </si>
  <si>
    <t>18.2.3</t>
  </si>
  <si>
    <t>18.3</t>
  </si>
  <si>
    <t>18.4</t>
  </si>
  <si>
    <t>18.5</t>
  </si>
  <si>
    <t>21.1</t>
  </si>
  <si>
    <t>21.2</t>
  </si>
  <si>
    <t>21.3</t>
  </si>
  <si>
    <t>Provisión y colocación de ascensor hidráulico 5 paradas - A1 1,75 x 1,60</t>
  </si>
  <si>
    <t>Provisión y colocación de ascensor hidráulico 5 paradas - A2 2,15 x 1,15</t>
  </si>
  <si>
    <t>Provisión y colocación de ascensor hidráulico 5 paradas - A3 2,15 x 1,15</t>
  </si>
  <si>
    <t>23.1</t>
  </si>
  <si>
    <t>23.2</t>
  </si>
  <si>
    <t>23.3</t>
  </si>
  <si>
    <t>23.4</t>
  </si>
  <si>
    <t>23.5</t>
  </si>
  <si>
    <t>24.1</t>
  </si>
  <si>
    <t>24.2</t>
  </si>
  <si>
    <t>24.3</t>
  </si>
  <si>
    <t>24.4</t>
  </si>
  <si>
    <t>Amoblamiento de cocina - Office - MF03</t>
  </si>
  <si>
    <t>Amoblamiento de cocina - Office - MF07</t>
  </si>
  <si>
    <t>16.6</t>
  </si>
  <si>
    <t>Firecoat FR60 - 1200 micrones, data center y puertas corta fuegos</t>
  </si>
  <si>
    <t>Amoblamiento de cocina</t>
  </si>
  <si>
    <t>INSTALACIONES ELECTROMECANICAS - ASCENSORES</t>
  </si>
  <si>
    <t>17.1.3.7.A</t>
  </si>
  <si>
    <t>Tomacorriente (EN 370)</t>
  </si>
  <si>
    <t xml:space="preserve">CT - Cámara de Inspección, medidas 17,5x17,5 cm. </t>
  </si>
  <si>
    <t>17.2.4.1A</t>
  </si>
  <si>
    <t xml:space="preserve">Boca de luz para PE (Pantalla Eléctrica). </t>
  </si>
  <si>
    <t xml:space="preserve">Boca de luz para PR (Proyector). </t>
  </si>
  <si>
    <t>Centros de luz. (</t>
  </si>
  <si>
    <t xml:space="preserve">Boca campana marinera Ø 15 cm/220 V. completa con línea, dos pulsadores y campana. </t>
  </si>
  <si>
    <t xml:space="preserve">Cámara de Inspección 50x50cm, profundidad 10 cm. </t>
  </si>
  <si>
    <t xml:space="preserve">UPS Trifásica Potencia 10 KVA. </t>
  </si>
  <si>
    <t xml:space="preserve">Boca de luz para climatización. </t>
  </si>
  <si>
    <t>FI09"</t>
  </si>
  <si>
    <t>FI11"</t>
  </si>
  <si>
    <t>PUNTALES METALICOS NO ESTRUCTURALES</t>
  </si>
  <si>
    <t>PM01</t>
  </si>
  <si>
    <t>PM02</t>
  </si>
  <si>
    <t>PM03</t>
  </si>
  <si>
    <t>PM04</t>
  </si>
  <si>
    <t>Reservorio pluvial Hº Aº in situ</t>
  </si>
  <si>
    <t xml:space="preserve">Frente integral PB - </t>
  </si>
  <si>
    <t>Frente integral PB - FPB5/ FPB6</t>
  </si>
  <si>
    <t xml:space="preserve">Frente integral PB - FPB2 / FPB3 / PFB4 </t>
  </si>
  <si>
    <t>Frente integral PB - FPB8 / FPB9</t>
  </si>
  <si>
    <t xml:space="preserve">CLIMATIZACIÓN SITEMA V.R.V. CON UNIDADES INTERIORES Y CONDUCTOS </t>
  </si>
  <si>
    <t xml:space="preserve">20.2 </t>
  </si>
  <si>
    <t xml:space="preserve">SISTEMAS DE EXTRACCIÓN DE BAÑOS </t>
  </si>
  <si>
    <t xml:space="preserve">SISTEMAS DE INYECCIÓN TAE </t>
  </si>
  <si>
    <t xml:space="preserve">SISTEMAS DE EXTRACCIÓN DE COCINA </t>
  </si>
  <si>
    <t>TOTAL PRESUPUESTO:</t>
  </si>
  <si>
    <t>22.2A</t>
  </si>
  <si>
    <t>22.2B</t>
  </si>
  <si>
    <t>Descripción de tareas</t>
  </si>
  <si>
    <t>$/Ítem</t>
  </si>
  <si>
    <t>% Ítem</t>
  </si>
  <si>
    <t>hs.</t>
  </si>
  <si>
    <t>MAMPOSTERIAS Y TABIQUERÍAS</t>
  </si>
  <si>
    <t>Portón de acceso a cocheras</t>
  </si>
  <si>
    <t>Puntal metálico 15x15x2.00 mm</t>
  </si>
  <si>
    <t>Puntal metálico 25x15x2.00 mm</t>
  </si>
  <si>
    <t>Puntal metálico 10x10x2.00 mm</t>
  </si>
  <si>
    <t>Puntal metálico 5x10x2.00 mm</t>
  </si>
  <si>
    <t>Látex en cielorrasos</t>
  </si>
  <si>
    <t>Bandeja Portacables de Chapa Galvanizada Tipo Perforada 300mm, con tapa ciega, ala de 50 mm, espesor 0,7 mm.</t>
  </si>
  <si>
    <t>Conductor Subterráneo 2x4mm2</t>
  </si>
  <si>
    <t xml:space="preserve">Conductor Subterráneo 4x2,5mm2 </t>
  </si>
  <si>
    <t xml:space="preserve">Conductor Subterráneo 4x10mm2 </t>
  </si>
  <si>
    <t xml:space="preserve">Conductor Subterráneo 1x70mm2 </t>
  </si>
  <si>
    <t>Caja con bornera de conexión para conductor subterráneo 4x10 mm2 +T para tablero de asesores.</t>
  </si>
  <si>
    <t>Bandeja Portacables de Chapa Galvanizada Tipo Perforada 300mm, con tapa ciega, ala de 50 mm, espesor 0,7 mm en pleno verticales para conductores subterráneos.</t>
  </si>
  <si>
    <t>Conductor Subterráneo 7x2,5mm2+T en pisoducto</t>
  </si>
  <si>
    <t>Línea Subterránea 4 PVC Ø 160 - vacío</t>
  </si>
  <si>
    <t>Línea Subterránea PVC Ø 100 - vacío</t>
  </si>
  <si>
    <t>Bandeja Portacables de Chapa Galvanizada Tipo Perforada 200mm, con tapa ciega, ala de 50 mm, espesor 0,7 mm. Bajada desde TS1PD a Piso Técnico.</t>
  </si>
  <si>
    <t>Conductor Subterráneo 4x4mm2+T desde TS1PD a UPS en data center</t>
  </si>
  <si>
    <t>Bandeja Portacables de Chapa Galvanizada Tipo Perforada 100mm, con tapa ciega, ala de 50 mm, espesor 0,7 mm. Bajada desde TS2PD a Piso Técnico.</t>
  </si>
  <si>
    <t>Conductor Subterráneo 4x4mm2+T desde TS2PD a UPS en data center</t>
  </si>
  <si>
    <t>Bandeja Portacables de Chapa Galvanizada Tipo Perforada 100mm, con tapa ciega, ala de 50 mm, espesor 0,7 mm. Desde Tableros hasta equipos y termotanques. (esta en 347)</t>
  </si>
  <si>
    <t>Línea Subterránea PVC ∅ 25 - vacía</t>
  </si>
  <si>
    <t>Línea Subterránea PVC ∅ 32 - vacía</t>
  </si>
  <si>
    <t>Boca de datos - vacía</t>
  </si>
  <si>
    <t>Bandeja Portacables de Chapa Galvanizada Tipo Perforada 200mm, con tapa ciega, ala de 50 mm, espesor 0,7 mm.</t>
  </si>
  <si>
    <t>PVC ∅ 32 - vacío</t>
  </si>
  <si>
    <t>Línea Subterránea 4 PVC ∅ 40 - vacía</t>
  </si>
  <si>
    <t>Pisoducto Tres Vías</t>
  </si>
  <si>
    <t>Pisoducto Cuatro Vías</t>
  </si>
  <si>
    <t>Cañerías sobre cielorraso.</t>
  </si>
  <si>
    <t>PVC ∅ 32 - vacía</t>
  </si>
  <si>
    <t>PVC ∅ 40 - vacía</t>
  </si>
  <si>
    <t xml:space="preserve">Bandeja Portacables de Chapa Galvanizada Tipo Perforada 200mm, con tapa ciega, ala de 50 mm, espesor 0,7 mm. </t>
  </si>
  <si>
    <t xml:space="preserve">Bandeja Portacables de Chapa Galvanizada Tipo Perforada 300mm, con tapa ciega, ala de 50 mm, espesor 0,7 mm. </t>
  </si>
  <si>
    <t>Línea Subterránea PVC ∅ 50 - vacía</t>
  </si>
  <si>
    <t>Piso ducto Cuatro Vías</t>
  </si>
  <si>
    <t>Video vigilancia</t>
  </si>
  <si>
    <t>Caño PVC caño gris (desagües aire acondicionado) ø 25 x 4m</t>
  </si>
  <si>
    <t>Trituradora y bomba elevadora líquidos cloacales trifásica 1,5HP (inc. pl../v.ret)</t>
  </si>
  <si>
    <t>Bomba elevadora desagües pluviales trifásica 1,5 HP (cocheras)</t>
  </si>
  <si>
    <t>Bomba elevadora desagües pluviales trifásica 1,5 HP (reservorio pluvial)</t>
  </si>
  <si>
    <t>Grifería Fv Monocomando Cocina Smile 406/92 (mesada)</t>
  </si>
  <si>
    <t>Grifería Fv Monocomando Cocina Smile 406/92 (pared)</t>
  </si>
  <si>
    <t>Válvula para Inodoro FV + TECLA</t>
  </si>
  <si>
    <t xml:space="preserve">Grifería monocomando de mesada para lavatorio Libby de Fv.
</t>
  </si>
  <si>
    <t>Grifería Bidet monocomando Libby de Ferrum</t>
  </si>
  <si>
    <t>Grifería ducha Libby de Ferrum</t>
  </si>
  <si>
    <t>Mueble. Isla de impresión  / NO SE COTIZA en la presente licitación</t>
  </si>
  <si>
    <t>Mueble de atención / recepción- Acceso Planta Baja -MF06</t>
  </si>
  <si>
    <t>FUENTE   / espejo de agua (inc. estructura , terminaciones, picolanzas y  bomba centrífuga 1hp)</t>
  </si>
  <si>
    <t>MACETAS  FIBROCEMENTICEAS. Dimensiones . 30x100x50cm (inc. tierra enmienda, piedra pómez, perlita agrícola y fertilizante)</t>
  </si>
  <si>
    <t>Impuestos (IVA - Ing. Brutos - Tasas Munic - Débito y Crédito)</t>
  </si>
  <si>
    <t>Licitación Pública 03/2021 - IAPSER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</si>
</sst>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7" formatCode="&quot;$&quot;\ #,##0.00;\-&quot;$&quot;\ #,##0.00"/>
    <numFmt numFmtId="43" formatCode="_-* #,##0.00_-;\-* #,##0.00_-;_-* &quot;-&quot;??_-;_-@_-"/>
    <numFmt numFmtId="164" formatCode="&quot;$&quot;\ #,##0;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[$$-2C0A]\ #,##0.00"/>
    <numFmt numFmtId="168" formatCode="0.0%"/>
    <numFmt numFmtId="169" formatCode="0.00_)"/>
    <numFmt numFmtId="170" formatCode="_(* #,##0_);_(* \(#,##0\);_(* &quot;-&quot;_);_(@_)"/>
    <numFmt numFmtId="171" formatCode="_(* #,##0.00_);_(* \(#,##0.00\);_(* &quot;-&quot;??_);_(@_)"/>
    <numFmt numFmtId="172" formatCode="#,"/>
    <numFmt numFmtId="173" formatCode="_ [$€-2]\ * #,##0.00_ ;_ [$€-2]\ * \-#,##0.00_ ;_ [$€-2]\ * &quot;-&quot;??_ "/>
    <numFmt numFmtId="174" formatCode="_([$€-2]* #,##0.00_);_([$€-2]* \(#,##0.00\);_([$€-2]* &quot;-&quot;??_)"/>
    <numFmt numFmtId="175" formatCode="&quot; $ &quot;#,##0\ ;&quot; $ -&quot;#,##0\ ;&quot; $ - &quot;;@\ "/>
    <numFmt numFmtId="176" formatCode="d\-mmmm\-yyyy"/>
    <numFmt numFmtId="177" formatCode="#.##000"/>
    <numFmt numFmtId="178" formatCode="_(&quot;$&quot;* #,##0.00_);_(&quot;$&quot;* \(#,##0.00\);_(&quot;$&quot;* &quot;-&quot;??_);_(@_)"/>
    <numFmt numFmtId="179" formatCode="_(&quot;$&quot;\ * #,##0.00_);_(&quot;$&quot;\ * \(#,##0.00\);_(&quot;$&quot;\ * &quot;-&quot;??_);_(@_)"/>
    <numFmt numFmtId="180" formatCode="&quot;$&quot;#,#00"/>
    <numFmt numFmtId="181" formatCode="#,##0.0"/>
    <numFmt numFmtId="182" formatCode="#,##0.000"/>
    <numFmt numFmtId="183" formatCode="_(* #,##0\ &quot;pta&quot;_);_(* \(#,##0\ &quot;pta&quot;\);_(* &quot;-&quot;??\ &quot;pta&quot;_);_(@_)"/>
    <numFmt numFmtId="184" formatCode="&quot;$&quot;#,##0.00"/>
    <numFmt numFmtId="185" formatCode="&quot;$&quot;\ #,##0.000"/>
    <numFmt numFmtId="186" formatCode="[$$-2C0A]\ #,##0.0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theme="1"/>
      <name val="Calibri"/>
      <family val="2"/>
    </font>
    <font>
      <sz val="12"/>
      <name val="Courier"/>
      <family val="3"/>
    </font>
    <font>
      <sz val="10"/>
      <color indexed="10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sz val="11"/>
      <color rgb="FF000000"/>
      <name val="Calibri"/>
      <family val="2"/>
      <charset val="204"/>
    </font>
    <font>
      <sz val="10"/>
      <color rgb="FF00B050"/>
      <name val="Arial"/>
      <family val="2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12">
    <xf numFmtId="0" fontId="0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70" fontId="1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23" borderId="59" applyNumberFormat="0" applyAlignment="0" applyProtection="0"/>
    <xf numFmtId="0" fontId="24" fillId="0" borderId="60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25" fillId="10" borderId="0" applyNumberFormat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28" borderId="0" applyNumberFormat="0" applyBorder="0" applyAlignment="0" applyProtection="0"/>
    <xf numFmtId="0" fontId="5" fillId="29" borderId="61" applyNumberFormat="0" applyFont="0" applyAlignment="0" applyProtection="0"/>
    <xf numFmtId="0" fontId="5" fillId="29" borderId="61" applyNumberFormat="0" applyFont="0" applyAlignment="0" applyProtection="0"/>
    <xf numFmtId="9" fontId="5" fillId="0" borderId="0" applyFont="0" applyFill="0" applyBorder="0" applyAlignment="0" applyProtection="0"/>
    <xf numFmtId="0" fontId="27" fillId="30" borderId="6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5" fillId="0" borderId="0"/>
    <xf numFmtId="9" fontId="1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64" applyNumberFormat="0" applyAlignment="0" applyProtection="0"/>
    <xf numFmtId="0" fontId="32" fillId="30" borderId="64" applyNumberFormat="0" applyAlignment="0" applyProtection="0"/>
    <xf numFmtId="0" fontId="23" fillId="23" borderId="59" applyNumberFormat="0" applyAlignment="0" applyProtection="0"/>
    <xf numFmtId="0" fontId="23" fillId="23" borderId="59" applyNumberFormat="0" applyAlignment="0" applyProtection="0"/>
    <xf numFmtId="0" fontId="24" fillId="0" borderId="60" applyNumberFormat="0" applyFill="0" applyAlignment="0" applyProtection="0"/>
    <xf numFmtId="0" fontId="24" fillId="0" borderId="60" applyNumberFormat="0" applyFill="0" applyAlignment="0" applyProtection="0"/>
    <xf numFmtId="1" fontId="33" fillId="0" borderId="0">
      <protection locked="0"/>
    </xf>
    <xf numFmtId="172" fontId="34" fillId="0" borderId="0">
      <protection locked="0"/>
    </xf>
    <xf numFmtId="172" fontId="34" fillId="0" borderId="0"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6" fillId="14" borderId="64" applyNumberFormat="0" applyAlignment="0" applyProtection="0"/>
    <xf numFmtId="0" fontId="36" fillId="14" borderId="64" applyNumberFormat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30" fillId="0" borderId="0" applyFill="0" applyBorder="0" applyAlignment="0" applyProtection="0"/>
    <xf numFmtId="176" fontId="5" fillId="0" borderId="0" applyFill="0" applyBorder="0" applyAlignment="0" applyProtection="0"/>
    <xf numFmtId="2" fontId="37" fillId="0" borderId="0" applyFont="0" applyFill="0" applyBorder="0" applyAlignment="0" applyProtection="0"/>
    <xf numFmtId="177" fontId="33" fillId="0" borderId="0">
      <protection locked="0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3" fillId="0" borderId="0">
      <protection locked="0"/>
    </xf>
    <xf numFmtId="164" fontId="5" fillId="0" borderId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19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9" fillId="0" borderId="0"/>
    <xf numFmtId="0" fontId="30" fillId="0" borderId="0">
      <alignment vertical="top"/>
    </xf>
    <xf numFmtId="0" fontId="38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38" fillId="0" borderId="0"/>
    <xf numFmtId="0" fontId="5" fillId="29" borderId="61" applyNumberFormat="0" applyFont="0" applyAlignment="0" applyProtection="0"/>
    <xf numFmtId="0" fontId="5" fillId="29" borderId="6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5" fillId="0" borderId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3" fontId="5" fillId="0" borderId="0" applyFill="0" applyBorder="0" applyAlignment="0" applyProtection="0"/>
    <xf numFmtId="0" fontId="27" fillId="30" borderId="62" applyNumberFormat="0" applyAlignment="0" applyProtection="0"/>
    <xf numFmtId="0" fontId="27" fillId="30" borderId="6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29" fillId="0" borderId="67" applyNumberFormat="0" applyFill="0" applyAlignment="0" applyProtection="0"/>
    <xf numFmtId="0" fontId="29" fillId="0" borderId="6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33" fillId="0" borderId="68">
      <protection locked="0"/>
    </xf>
    <xf numFmtId="0" fontId="35" fillId="0" borderId="6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8" fillId="0" borderId="0"/>
    <xf numFmtId="0" fontId="19" fillId="0" borderId="0"/>
    <xf numFmtId="0" fontId="49" fillId="0" borderId="0"/>
    <xf numFmtId="0" fontId="19" fillId="0" borderId="0"/>
    <xf numFmtId="0" fontId="5" fillId="0" borderId="0" applyNumberFormat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183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</cellStyleXfs>
  <cellXfs count="366"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Fill="1" applyAlignment="1">
      <alignment horizontal="right" vertical="center"/>
    </xf>
    <xf numFmtId="0" fontId="14" fillId="0" borderId="0" xfId="0" applyFont="1"/>
    <xf numFmtId="2" fontId="14" fillId="0" borderId="0" xfId="0" applyNumberFormat="1" applyFont="1" applyAlignment="1"/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2" fontId="14" fillId="2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169" fontId="15" fillId="0" borderId="36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2" fontId="14" fillId="5" borderId="0" xfId="0" applyNumberFormat="1" applyFont="1" applyFill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2" fontId="14" fillId="0" borderId="36" xfId="0" applyNumberFormat="1" applyFont="1" applyFill="1" applyBorder="1" applyAlignment="1">
      <alignment vertical="center"/>
    </xf>
    <xf numFmtId="2" fontId="14" fillId="5" borderId="36" xfId="0" applyNumberFormat="1" applyFont="1" applyFill="1" applyBorder="1"/>
    <xf numFmtId="0" fontId="14" fillId="0" borderId="0" xfId="0" applyFont="1" applyFill="1" applyBorder="1" applyAlignment="1">
      <alignment horizontal="center" vertical="center"/>
    </xf>
    <xf numFmtId="2" fontId="14" fillId="5" borderId="0" xfId="0" applyNumberFormat="1" applyFont="1" applyFill="1"/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15" fillId="0" borderId="0" xfId="0" applyFont="1"/>
    <xf numFmtId="49" fontId="1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/>
    <xf numFmtId="169" fontId="14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0" fontId="15" fillId="0" borderId="39" xfId="0" applyNumberFormat="1" applyFont="1" applyFill="1" applyBorder="1" applyAlignment="1">
      <alignment horizontal="center" vertical="center"/>
    </xf>
    <xf numFmtId="169" fontId="15" fillId="0" borderId="39" xfId="0" applyNumberFormat="1" applyFont="1" applyFill="1" applyBorder="1" applyAlignment="1" applyProtection="1">
      <alignment vertical="center" wrapText="1"/>
    </xf>
    <xf numFmtId="2" fontId="14" fillId="0" borderId="39" xfId="0" applyNumberFormat="1" applyFont="1" applyFill="1" applyBorder="1" applyAlignment="1">
      <alignment horizontal="center" vertical="center"/>
    </xf>
    <xf numFmtId="2" fontId="15" fillId="0" borderId="39" xfId="0" applyNumberFormat="1" applyFont="1" applyBorder="1" applyAlignment="1">
      <alignment vertical="center"/>
    </xf>
    <xf numFmtId="10" fontId="15" fillId="0" borderId="39" xfId="4" applyNumberFormat="1" applyFont="1" applyFill="1" applyBorder="1" applyAlignment="1">
      <alignment vertical="center"/>
    </xf>
    <xf numFmtId="49" fontId="15" fillId="0" borderId="40" xfId="0" applyNumberFormat="1" applyFont="1" applyFill="1" applyBorder="1" applyAlignment="1">
      <alignment horizontal="center" vertical="center"/>
    </xf>
    <xf numFmtId="169" fontId="14" fillId="0" borderId="41" xfId="0" applyNumberFormat="1" applyFont="1" applyFill="1" applyBorder="1" applyAlignment="1" applyProtection="1">
      <alignment vertical="center" wrapText="1"/>
    </xf>
    <xf numFmtId="2" fontId="14" fillId="0" borderId="41" xfId="0" applyNumberFormat="1" applyFont="1" applyFill="1" applyBorder="1" applyAlignment="1">
      <alignment horizontal="center" vertical="center"/>
    </xf>
    <xf numFmtId="2" fontId="15" fillId="0" borderId="41" xfId="0" applyNumberFormat="1" applyFont="1" applyFill="1" applyBorder="1" applyAlignment="1">
      <alignment vertical="center"/>
    </xf>
    <xf numFmtId="2" fontId="14" fillId="5" borderId="42" xfId="0" applyNumberFormat="1" applyFont="1" applyFill="1" applyBorder="1" applyAlignment="1">
      <alignment vertical="center"/>
    </xf>
    <xf numFmtId="49" fontId="15" fillId="0" borderId="43" xfId="0" applyNumberFormat="1" applyFont="1" applyFill="1" applyBorder="1" applyAlignment="1">
      <alignment horizontal="center" vertical="center"/>
    </xf>
    <xf numFmtId="169" fontId="14" fillId="0" borderId="44" xfId="0" applyNumberFormat="1" applyFont="1" applyFill="1" applyBorder="1" applyAlignment="1" applyProtection="1">
      <alignment horizontal="right" vertical="center" wrapText="1"/>
    </xf>
    <xf numFmtId="2" fontId="14" fillId="0" borderId="44" xfId="0" applyNumberFormat="1" applyFont="1" applyFill="1" applyBorder="1" applyAlignment="1">
      <alignment horizontal="center" vertical="center"/>
    </xf>
    <xf numFmtId="2" fontId="15" fillId="0" borderId="44" xfId="0" applyNumberFormat="1" applyFont="1" applyFill="1" applyBorder="1" applyAlignment="1">
      <alignment vertical="center"/>
    </xf>
    <xf numFmtId="2" fontId="14" fillId="5" borderId="45" xfId="0" applyNumberFormat="1" applyFont="1" applyFill="1" applyBorder="1" applyAlignment="1">
      <alignment vertical="center"/>
    </xf>
    <xf numFmtId="169" fontId="14" fillId="0" borderId="44" xfId="0" applyNumberFormat="1" applyFont="1" applyFill="1" applyBorder="1" applyAlignment="1" applyProtection="1">
      <alignment vertical="center" wrapText="1"/>
    </xf>
    <xf numFmtId="2" fontId="15" fillId="5" borderId="42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/>
    </xf>
    <xf numFmtId="2" fontId="14" fillId="5" borderId="47" xfId="0" applyNumberFormat="1" applyFont="1" applyFill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169" fontId="15" fillId="0" borderId="49" xfId="0" applyNumberFormat="1" applyFont="1" applyFill="1" applyBorder="1" applyAlignment="1" applyProtection="1">
      <alignment vertical="center" wrapText="1"/>
    </xf>
    <xf numFmtId="0" fontId="14" fillId="0" borderId="49" xfId="0" applyFont="1" applyBorder="1" applyAlignment="1">
      <alignment horizontal="center" vertical="center"/>
    </xf>
    <xf numFmtId="2" fontId="14" fillId="0" borderId="49" xfId="0" applyNumberFormat="1" applyFont="1" applyFill="1" applyBorder="1" applyAlignment="1">
      <alignment vertical="center"/>
    </xf>
    <xf numFmtId="2" fontId="14" fillId="5" borderId="50" xfId="0" applyNumberFormat="1" applyFont="1" applyFill="1" applyBorder="1"/>
    <xf numFmtId="0" fontId="5" fillId="0" borderId="46" xfId="0" applyFont="1" applyBorder="1"/>
    <xf numFmtId="49" fontId="15" fillId="0" borderId="15" xfId="0" applyNumberFormat="1" applyFont="1" applyBorder="1" applyAlignment="1">
      <alignment horizontal="center" vertical="center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 vertical="center"/>
    </xf>
    <xf numFmtId="2" fontId="15" fillId="5" borderId="0" xfId="0" applyNumberFormat="1" applyFont="1" applyFill="1" applyBorder="1" applyAlignment="1">
      <alignment vertical="center"/>
    </xf>
    <xf numFmtId="0" fontId="15" fillId="0" borderId="53" xfId="0" applyFont="1" applyBorder="1" applyAlignment="1">
      <alignment horizontal="center" vertical="center"/>
    </xf>
    <xf numFmtId="169" fontId="15" fillId="0" borderId="53" xfId="0" applyNumberFormat="1" applyFont="1" applyFill="1" applyBorder="1" applyAlignment="1" applyProtection="1">
      <alignment vertical="center" wrapText="1"/>
    </xf>
    <xf numFmtId="0" fontId="14" fillId="0" borderId="53" xfId="0" applyFont="1" applyBorder="1" applyAlignment="1">
      <alignment horizontal="center" vertical="center"/>
    </xf>
    <xf numFmtId="2" fontId="14" fillId="0" borderId="53" xfId="0" applyNumberFormat="1" applyFont="1" applyFill="1" applyBorder="1" applyAlignment="1">
      <alignment vertical="center"/>
    </xf>
    <xf numFmtId="2" fontId="14" fillId="0" borderId="50" xfId="0" applyNumberFormat="1" applyFont="1" applyFill="1" applyBorder="1" applyAlignment="1">
      <alignment vertical="center"/>
    </xf>
    <xf numFmtId="2" fontId="15" fillId="0" borderId="47" xfId="0" applyNumberFormat="1" applyFont="1" applyFill="1" applyBorder="1" applyAlignment="1">
      <alignment vertical="center"/>
    </xf>
    <xf numFmtId="2" fontId="15" fillId="5" borderId="47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49" fontId="14" fillId="0" borderId="46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 applyProtection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vertical="center"/>
    </xf>
    <xf numFmtId="2" fontId="15" fillId="5" borderId="3" xfId="0" applyNumberFormat="1" applyFont="1" applyFill="1" applyBorder="1" applyAlignment="1">
      <alignment vertical="center"/>
    </xf>
    <xf numFmtId="184" fontId="0" fillId="0" borderId="0" xfId="0" applyNumberFormat="1"/>
    <xf numFmtId="184" fontId="5" fillId="0" borderId="0" xfId="0" applyNumberFormat="1" applyFont="1"/>
    <xf numFmtId="0" fontId="5" fillId="0" borderId="0" xfId="0" applyFont="1" applyFill="1"/>
    <xf numFmtId="0" fontId="50" fillId="0" borderId="0" xfId="0" applyFont="1"/>
    <xf numFmtId="0" fontId="50" fillId="0" borderId="0" xfId="0" applyFont="1" applyFill="1"/>
    <xf numFmtId="184" fontId="50" fillId="0" borderId="0" xfId="0" applyNumberFormat="1" applyFont="1" applyFill="1"/>
    <xf numFmtId="184" fontId="50" fillId="0" borderId="0" xfId="0" applyNumberFormat="1" applyFont="1"/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55" xfId="0" applyFont="1" applyFill="1" applyBorder="1" applyAlignment="1">
      <alignment vertical="center"/>
    </xf>
    <xf numFmtId="10" fontId="13" fillId="0" borderId="0" xfId="0" applyNumberFormat="1" applyFont="1" applyFill="1" applyBorder="1" applyAlignment="1">
      <alignment horizontal="right" vertical="center"/>
    </xf>
    <xf numFmtId="10" fontId="13" fillId="0" borderId="5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0" fontId="12" fillId="0" borderId="17" xfId="0" applyNumberFormat="1" applyFont="1" applyFill="1" applyBorder="1" applyAlignment="1">
      <alignment horizontal="center" vertical="center"/>
    </xf>
    <xf numFmtId="10" fontId="12" fillId="0" borderId="1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0" fontId="12" fillId="0" borderId="0" xfId="0" applyNumberFormat="1" applyFont="1" applyFill="1" applyBorder="1" applyAlignment="1">
      <alignment horizontal="right" vertical="center"/>
    </xf>
    <xf numFmtId="10" fontId="12" fillId="0" borderId="55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/>
    </xf>
    <xf numFmtId="167" fontId="12" fillId="4" borderId="2" xfId="0" applyNumberFormat="1" applyFont="1" applyFill="1" applyBorder="1" applyAlignment="1">
      <alignment horizontal="right" vertical="center"/>
    </xf>
    <xf numFmtId="10" fontId="12" fillId="4" borderId="2" xfId="0" applyNumberFormat="1" applyFont="1" applyFill="1" applyBorder="1" applyAlignment="1">
      <alignment horizontal="right" vertical="center"/>
    </xf>
    <xf numFmtId="10" fontId="12" fillId="4" borderId="3" xfId="0" applyNumberFormat="1" applyFont="1" applyFill="1" applyBorder="1" applyAlignment="1">
      <alignment horizontal="center" vertical="center"/>
    </xf>
    <xf numFmtId="167" fontId="13" fillId="4" borderId="2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/>
    </xf>
    <xf numFmtId="167" fontId="12" fillId="4" borderId="2" xfId="0" applyNumberFormat="1" applyFont="1" applyFill="1" applyBorder="1" applyAlignment="1">
      <alignment vertical="center"/>
    </xf>
    <xf numFmtId="10" fontId="12" fillId="4" borderId="2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167" fontId="12" fillId="0" borderId="0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10" fontId="13" fillId="0" borderId="4" xfId="0" applyNumberFormat="1" applyFont="1" applyFill="1" applyBorder="1" applyAlignment="1">
      <alignment horizontal="center" vertical="center"/>
    </xf>
    <xf numFmtId="10" fontId="13" fillId="0" borderId="24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167" fontId="13" fillId="0" borderId="5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 vertical="center"/>
    </xf>
    <xf numFmtId="167" fontId="13" fillId="4" borderId="2" xfId="0" applyNumberFormat="1" applyFont="1" applyFill="1" applyBorder="1" applyAlignment="1">
      <alignment vertical="center"/>
    </xf>
    <xf numFmtId="167" fontId="12" fillId="4" borderId="58" xfId="0" applyNumberFormat="1" applyFont="1" applyFill="1" applyBorder="1" applyAlignment="1">
      <alignment horizontal="right" vertical="center"/>
    </xf>
    <xf numFmtId="167" fontId="12" fillId="4" borderId="32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167" fontId="12" fillId="3" borderId="58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 vertical="center"/>
    </xf>
    <xf numFmtId="10" fontId="13" fillId="0" borderId="5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168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182" fontId="13" fillId="0" borderId="55" xfId="0" applyNumberFormat="1" applyFont="1" applyFill="1" applyBorder="1" applyAlignment="1">
      <alignment horizontal="right" vertical="center"/>
    </xf>
    <xf numFmtId="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 vertical="center"/>
    </xf>
    <xf numFmtId="182" fontId="13" fillId="0" borderId="3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center" vertical="center"/>
    </xf>
    <xf numFmtId="182" fontId="13" fillId="0" borderId="25" xfId="0" applyNumberFormat="1" applyFont="1" applyFill="1" applyBorder="1" applyAlignment="1">
      <alignment horizontal="right" vertical="center"/>
    </xf>
    <xf numFmtId="165" fontId="13" fillId="0" borderId="0" xfId="1" applyFont="1" applyFill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49" fontId="12" fillId="4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left" vertical="center"/>
    </xf>
    <xf numFmtId="0" fontId="13" fillId="0" borderId="10" xfId="3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3" fillId="0" borderId="40" xfId="3" applyFont="1" applyFill="1" applyBorder="1" applyAlignment="1">
      <alignment horizontal="left" vertical="center" wrapText="1"/>
    </xf>
    <xf numFmtId="0" fontId="13" fillId="0" borderId="33" xfId="3" applyFont="1" applyFill="1" applyBorder="1" applyAlignment="1">
      <alignment horizontal="center" vertical="center"/>
    </xf>
    <xf numFmtId="0" fontId="13" fillId="0" borderId="52" xfId="3" applyFont="1" applyFill="1" applyBorder="1" applyAlignment="1">
      <alignment horizontal="left" vertical="center"/>
    </xf>
    <xf numFmtId="0" fontId="13" fillId="0" borderId="33" xfId="3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52" xfId="3" applyFont="1" applyFill="1" applyBorder="1" applyAlignment="1">
      <alignment horizontal="left" vertical="center" wrapText="1"/>
    </xf>
    <xf numFmtId="0" fontId="13" fillId="0" borderId="10" xfId="3" applyFont="1" applyFill="1" applyBorder="1" applyAlignment="1">
      <alignment horizontal="left" vertical="center" wrapText="1"/>
    </xf>
    <xf numFmtId="0" fontId="13" fillId="0" borderId="33" xfId="3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vertical="center"/>
    </xf>
    <xf numFmtId="167" fontId="13" fillId="0" borderId="0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67" fontId="13" fillId="0" borderId="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 wrapText="1"/>
    </xf>
    <xf numFmtId="169" fontId="12" fillId="0" borderId="52" xfId="0" applyNumberFormat="1" applyFont="1" applyFill="1" applyBorder="1" applyAlignment="1" applyProtection="1">
      <alignment horizontal="left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9" fontId="13" fillId="0" borderId="10" xfId="0" applyNumberFormat="1" applyFont="1" applyFill="1" applyBorder="1" applyAlignment="1" applyProtection="1">
      <alignment horizontal="left" vertical="center" wrapText="1"/>
    </xf>
    <xf numFmtId="169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186" fontId="13" fillId="0" borderId="0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7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7" fontId="12" fillId="3" borderId="2" xfId="0" applyNumberFormat="1" applyFont="1" applyFill="1" applyBorder="1" applyAlignment="1">
      <alignment horizontal="right" vertical="center"/>
    </xf>
    <xf numFmtId="167" fontId="13" fillId="0" borderId="5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Alignment="1">
      <alignment horizontal="right" vertical="center"/>
    </xf>
    <xf numFmtId="10" fontId="13" fillId="0" borderId="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169" fontId="52" fillId="0" borderId="0" xfId="0" applyNumberFormat="1" applyFont="1" applyFill="1" applyBorder="1" applyAlignment="1" applyProtection="1">
      <alignment horizontal="right" vertical="center" wrapText="1"/>
    </xf>
    <xf numFmtId="2" fontId="52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vertical="center"/>
    </xf>
    <xf numFmtId="169" fontId="52" fillId="0" borderId="0" xfId="0" applyNumberFormat="1" applyFont="1" applyFill="1" applyBorder="1" applyAlignment="1" applyProtection="1">
      <alignment vertical="center" wrapText="1"/>
    </xf>
    <xf numFmtId="2" fontId="15" fillId="5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167" fontId="12" fillId="0" borderId="15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167" fontId="53" fillId="0" borderId="0" xfId="0" applyNumberFormat="1" applyFont="1" applyFill="1" applyBorder="1" applyAlignment="1">
      <alignment horizontal="left" vertical="center"/>
    </xf>
    <xf numFmtId="167" fontId="54" fillId="0" borderId="15" xfId="0" applyNumberFormat="1" applyFont="1" applyFill="1" applyBorder="1" applyAlignment="1">
      <alignment horizontal="left" vertical="center"/>
    </xf>
    <xf numFmtId="167" fontId="54" fillId="0" borderId="0" xfId="0" applyNumberFormat="1" applyFont="1" applyFill="1" applyBorder="1" applyAlignment="1">
      <alignment horizontal="left" vertical="center"/>
    </xf>
    <xf numFmtId="167" fontId="53" fillId="4" borderId="2" xfId="0" applyNumberFormat="1" applyFont="1" applyFill="1" applyBorder="1" applyAlignment="1">
      <alignment horizontal="left" vertical="center"/>
    </xf>
    <xf numFmtId="167" fontId="54" fillId="4" borderId="2" xfId="0" applyNumberFormat="1" applyFont="1" applyFill="1" applyBorder="1" applyAlignment="1">
      <alignment horizontal="left" vertical="center"/>
    </xf>
    <xf numFmtId="167" fontId="53" fillId="0" borderId="4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horizontal="left" vertical="center"/>
    </xf>
    <xf numFmtId="167" fontId="53" fillId="0" borderId="5" xfId="0" applyNumberFormat="1" applyFont="1" applyFill="1" applyBorder="1" applyAlignment="1">
      <alignment horizontal="left" vertical="center"/>
    </xf>
    <xf numFmtId="167" fontId="53" fillId="0" borderId="0" xfId="0" applyNumberFormat="1" applyFont="1" applyFill="1" applyAlignment="1">
      <alignment horizontal="left" vertical="center"/>
    </xf>
    <xf numFmtId="167" fontId="54" fillId="3" borderId="2" xfId="0" applyNumberFormat="1" applyFont="1" applyFill="1" applyBorder="1" applyAlignment="1">
      <alignment horizontal="left" vertical="center"/>
    </xf>
    <xf numFmtId="0" fontId="53" fillId="0" borderId="2" xfId="0" applyFont="1" applyFill="1" applyBorder="1" applyAlignment="1">
      <alignment horizontal="left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69" fontId="13" fillId="0" borderId="10" xfId="0" applyNumberFormat="1" applyFont="1" applyFill="1" applyBorder="1" applyAlignment="1" applyProtection="1">
      <alignment horizontal="right" vertical="center" wrapText="1"/>
    </xf>
    <xf numFmtId="0" fontId="13" fillId="0" borderId="7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3" fillId="0" borderId="75" xfId="0" applyFont="1" applyFill="1" applyBorder="1" applyAlignment="1">
      <alignment horizontal="center" vertical="center"/>
    </xf>
    <xf numFmtId="2" fontId="13" fillId="0" borderId="46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left" vertical="center"/>
    </xf>
    <xf numFmtId="10" fontId="12" fillId="4" borderId="3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horizontal="right" vertical="center"/>
    </xf>
    <xf numFmtId="168" fontId="13" fillId="0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right" vertical="center"/>
    </xf>
    <xf numFmtId="167" fontId="53" fillId="0" borderId="2" xfId="0" applyNumberFormat="1" applyFont="1" applyFill="1" applyBorder="1" applyAlignment="1">
      <alignment horizontal="left" vertical="center"/>
    </xf>
    <xf numFmtId="182" fontId="13" fillId="0" borderId="2" xfId="0" applyNumberFormat="1" applyFont="1" applyFill="1" applyBorder="1" applyAlignment="1">
      <alignment horizontal="right" vertical="center"/>
    </xf>
    <xf numFmtId="10" fontId="13" fillId="4" borderId="2" xfId="0" applyNumberFormat="1" applyFont="1" applyFill="1" applyBorder="1" applyAlignment="1">
      <alignment horizontal="right" vertical="center"/>
    </xf>
    <xf numFmtId="10" fontId="13" fillId="4" borderId="3" xfId="0" applyNumberFormat="1" applyFont="1" applyFill="1" applyBorder="1" applyAlignment="1">
      <alignment horizontal="center" vertical="center"/>
    </xf>
    <xf numFmtId="185" fontId="13" fillId="0" borderId="3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5" fontId="13" fillId="4" borderId="58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left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53" fillId="0" borderId="0" xfId="0" applyNumberFormat="1" applyFont="1" applyFill="1" applyBorder="1" applyAlignment="1">
      <alignment horizontal="left" vertical="center" wrapText="1"/>
    </xf>
    <xf numFmtId="167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10" fontId="13" fillId="0" borderId="5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3" fillId="0" borderId="72" xfId="0" applyFont="1" applyFill="1" applyBorder="1" applyAlignment="1">
      <alignment horizontal="right" vertical="center" wrapText="1"/>
    </xf>
    <xf numFmtId="0" fontId="13" fillId="0" borderId="73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top" wrapText="1"/>
    </xf>
    <xf numFmtId="9" fontId="13" fillId="6" borderId="0" xfId="0" applyNumberFormat="1" applyFont="1" applyFill="1" applyBorder="1" applyAlignment="1">
      <alignment horizontal="center" vertical="center"/>
    </xf>
    <xf numFmtId="10" fontId="13" fillId="6" borderId="0" xfId="0" applyNumberFormat="1" applyFont="1" applyFill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2" fontId="15" fillId="0" borderId="56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17" fontId="12" fillId="0" borderId="5" xfId="0" applyNumberFormat="1" applyFont="1" applyFill="1" applyBorder="1" applyAlignment="1">
      <alignment horizontal="lef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7" fontId="12" fillId="0" borderId="3" xfId="0" applyNumberFormat="1" applyFont="1" applyFill="1" applyBorder="1" applyAlignment="1">
      <alignment horizontal="right" vertical="center"/>
    </xf>
    <xf numFmtId="10" fontId="12" fillId="0" borderId="28" xfId="0" applyNumberFormat="1" applyFont="1" applyFill="1" applyBorder="1" applyAlignment="1">
      <alignment horizontal="center" vertical="center"/>
    </xf>
    <xf numFmtId="10" fontId="12" fillId="0" borderId="54" xfId="0" applyNumberFormat="1" applyFont="1" applyFill="1" applyBorder="1" applyAlignment="1">
      <alignment horizontal="center" vertical="center"/>
    </xf>
    <xf numFmtId="167" fontId="13" fillId="4" borderId="2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312">
    <cellStyle name="=C:\WINNT\SYSTEM32\COMMAND.COM" xfId="53" xr:uid="{00000000-0005-0000-0000-000000000000}"/>
    <cellStyle name="=C:\WINNT\SYSTEM32\COMMAND.COM 2" xfId="54" xr:uid="{00000000-0005-0000-0000-000001000000}"/>
    <cellStyle name="=C:\WINNT\SYSTEM32\COMMAND.COM 3" xfId="55" xr:uid="{00000000-0005-0000-0000-000002000000}"/>
    <cellStyle name="=C:\WINNT\SYSTEM32\COMMAND.COM 3 2" xfId="293" xr:uid="{00000000-0005-0000-0000-000003000000}"/>
    <cellStyle name="=C:\WINNT\SYSTEM32\COMMAND.COM?AVD=3?CDSRV=Embla?COMPUTERNAME=W5013" xfId="56" xr:uid="{00000000-0005-0000-0000-000004000000}"/>
    <cellStyle name="=C:\WINNT\SYSTEM32\COMMAND.COM?AVD=3?CDSRV=Embla?COMPUTERNAME=W5013 1" xfId="57" xr:uid="{00000000-0005-0000-0000-000005000000}"/>
    <cellStyle name="=C:\WINNT\SYSTEM32\COMMAND.COM?AVD=3?CDSRV=Embla?COMPUTERNAME=W5013 2" xfId="58" xr:uid="{00000000-0005-0000-0000-000006000000}"/>
    <cellStyle name="=C:\WINNT\SYSTEM32\COMMAND.COM?AVD=3?CDSRV=Embla?COMPUTERNAME=W5013 3" xfId="59" xr:uid="{00000000-0005-0000-0000-000007000000}"/>
    <cellStyle name="=C:\WINNT\SYSTEM32\COMMAND.COM?AVD=3?CDSRV=Embla?COMPUTERNAME=W5013 4" xfId="60" xr:uid="{00000000-0005-0000-0000-000008000000}"/>
    <cellStyle name="=C:\WINNT\SYSTEM32\COMMAND.COM_COMPUTO - PRESUPUESTO - ANALISIS DE PRECIOS - E.P.N.M. Nº404 - Final" xfId="294" xr:uid="{00000000-0005-0000-0000-000009000000}"/>
    <cellStyle name="20% - Ênfase1" xfId="10" xr:uid="{00000000-0005-0000-0000-00000A000000}"/>
    <cellStyle name="20% - Ênfase2" xfId="11" xr:uid="{00000000-0005-0000-0000-00000B000000}"/>
    <cellStyle name="20% - Ênfase3" xfId="12" xr:uid="{00000000-0005-0000-0000-00000C000000}"/>
    <cellStyle name="20% - Ênfase4" xfId="13" xr:uid="{00000000-0005-0000-0000-00000D000000}"/>
    <cellStyle name="20% - Ênfase5" xfId="14" xr:uid="{00000000-0005-0000-0000-00000E000000}"/>
    <cellStyle name="20% - Ênfase6" xfId="15" xr:uid="{00000000-0005-0000-0000-00000F000000}"/>
    <cellStyle name="20% - Énfasis1 2" xfId="61" xr:uid="{00000000-0005-0000-0000-000010000000}"/>
    <cellStyle name="20% - Énfasis1 2 2" xfId="62" xr:uid="{00000000-0005-0000-0000-000011000000}"/>
    <cellStyle name="20% - Énfasis2 2" xfId="63" xr:uid="{00000000-0005-0000-0000-000012000000}"/>
    <cellStyle name="20% - Énfasis2 2 2" xfId="64" xr:uid="{00000000-0005-0000-0000-000013000000}"/>
    <cellStyle name="20% - Énfasis3 2" xfId="65" xr:uid="{00000000-0005-0000-0000-000014000000}"/>
    <cellStyle name="20% - Énfasis3 2 2" xfId="66" xr:uid="{00000000-0005-0000-0000-000015000000}"/>
    <cellStyle name="20% - Énfasis4 2" xfId="67" xr:uid="{00000000-0005-0000-0000-000016000000}"/>
    <cellStyle name="20% - Énfasis4 2 2" xfId="68" xr:uid="{00000000-0005-0000-0000-000017000000}"/>
    <cellStyle name="20% - Énfasis5 2" xfId="69" xr:uid="{00000000-0005-0000-0000-000018000000}"/>
    <cellStyle name="20% - Énfasis5 2 2" xfId="70" xr:uid="{00000000-0005-0000-0000-000019000000}"/>
    <cellStyle name="20% - Énfasis6 2" xfId="71" xr:uid="{00000000-0005-0000-0000-00001A000000}"/>
    <cellStyle name="20% - Énfasis6 2 2" xfId="72" xr:uid="{00000000-0005-0000-0000-00001B000000}"/>
    <cellStyle name="40% - Ênfase1" xfId="16" xr:uid="{00000000-0005-0000-0000-00001C000000}"/>
    <cellStyle name="40% - Ênfase2" xfId="17" xr:uid="{00000000-0005-0000-0000-00001D000000}"/>
    <cellStyle name="40% - Ênfase3" xfId="18" xr:uid="{00000000-0005-0000-0000-00001E000000}"/>
    <cellStyle name="40% - Ênfase4" xfId="19" xr:uid="{00000000-0005-0000-0000-00001F000000}"/>
    <cellStyle name="40% - Ênfase5" xfId="20" xr:uid="{00000000-0005-0000-0000-000020000000}"/>
    <cellStyle name="40% - Ênfase6" xfId="21" xr:uid="{00000000-0005-0000-0000-000021000000}"/>
    <cellStyle name="40% - Énfasis1 2" xfId="73" xr:uid="{00000000-0005-0000-0000-000022000000}"/>
    <cellStyle name="40% - Énfasis1 2 2" xfId="74" xr:uid="{00000000-0005-0000-0000-000023000000}"/>
    <cellStyle name="40% - Énfasis2 2" xfId="75" xr:uid="{00000000-0005-0000-0000-000024000000}"/>
    <cellStyle name="40% - Énfasis2 2 2" xfId="76" xr:uid="{00000000-0005-0000-0000-000025000000}"/>
    <cellStyle name="40% - Énfasis3 2" xfId="77" xr:uid="{00000000-0005-0000-0000-000026000000}"/>
    <cellStyle name="40% - Énfasis3 2 2" xfId="78" xr:uid="{00000000-0005-0000-0000-000027000000}"/>
    <cellStyle name="40% - Énfasis4 2" xfId="79" xr:uid="{00000000-0005-0000-0000-000028000000}"/>
    <cellStyle name="40% - Énfasis4 2 2" xfId="80" xr:uid="{00000000-0005-0000-0000-000029000000}"/>
    <cellStyle name="40% - Énfasis5 2" xfId="81" xr:uid="{00000000-0005-0000-0000-00002A000000}"/>
    <cellStyle name="40% - Énfasis5 2 2" xfId="82" xr:uid="{00000000-0005-0000-0000-00002B000000}"/>
    <cellStyle name="40% - Énfasis6 2" xfId="83" xr:uid="{00000000-0005-0000-0000-00002C000000}"/>
    <cellStyle name="40% - Énfasis6 2 2" xfId="84" xr:uid="{00000000-0005-0000-0000-00002D000000}"/>
    <cellStyle name="60% - Ênfase1" xfId="22" xr:uid="{00000000-0005-0000-0000-00002E000000}"/>
    <cellStyle name="60% - Ênfase2" xfId="23" xr:uid="{00000000-0005-0000-0000-00002F000000}"/>
    <cellStyle name="60% - Ênfase3" xfId="24" xr:uid="{00000000-0005-0000-0000-000030000000}"/>
    <cellStyle name="60% - Ênfase4" xfId="25" xr:uid="{00000000-0005-0000-0000-000031000000}"/>
    <cellStyle name="60% - Ênfase5" xfId="26" xr:uid="{00000000-0005-0000-0000-000032000000}"/>
    <cellStyle name="60% - Ênfase6" xfId="27" xr:uid="{00000000-0005-0000-0000-000033000000}"/>
    <cellStyle name="60% - Énfasis1 2" xfId="85" xr:uid="{00000000-0005-0000-0000-000034000000}"/>
    <cellStyle name="60% - Énfasis1 2 2" xfId="86" xr:uid="{00000000-0005-0000-0000-000035000000}"/>
    <cellStyle name="60% - Énfasis2 2" xfId="87" xr:uid="{00000000-0005-0000-0000-000036000000}"/>
    <cellStyle name="60% - Énfasis2 2 2" xfId="88" xr:uid="{00000000-0005-0000-0000-000037000000}"/>
    <cellStyle name="60% - Énfasis3 2" xfId="89" xr:uid="{00000000-0005-0000-0000-000038000000}"/>
    <cellStyle name="60% - Énfasis3 2 2" xfId="90" xr:uid="{00000000-0005-0000-0000-000039000000}"/>
    <cellStyle name="60% - Énfasis4 2" xfId="91" xr:uid="{00000000-0005-0000-0000-00003A000000}"/>
    <cellStyle name="60% - Énfasis4 2 2" xfId="92" xr:uid="{00000000-0005-0000-0000-00003B000000}"/>
    <cellStyle name="60% - Énfasis5 2" xfId="93" xr:uid="{00000000-0005-0000-0000-00003C000000}"/>
    <cellStyle name="60% - Énfasis5 2 2" xfId="94" xr:uid="{00000000-0005-0000-0000-00003D000000}"/>
    <cellStyle name="60% - Énfasis6 2" xfId="95" xr:uid="{00000000-0005-0000-0000-00003E000000}"/>
    <cellStyle name="60% - Énfasis6 2 2" xfId="96" xr:uid="{00000000-0005-0000-0000-00003F000000}"/>
    <cellStyle name="ANCLAS,REZONES Y SUS PARTES,DE FUNDICION,DE HIERRO O DE ACERO" xfId="28" xr:uid="{00000000-0005-0000-0000-000040000000}"/>
    <cellStyle name="ANCLAS,REZONES Y SUS PARTES,DE FUNDICION,DE HIERRO O DE ACERO 2" xfId="8" xr:uid="{00000000-0005-0000-0000-000041000000}"/>
    <cellStyle name="Bom" xfId="29" xr:uid="{00000000-0005-0000-0000-000042000000}"/>
    <cellStyle name="Buena 2" xfId="97" xr:uid="{00000000-0005-0000-0000-000043000000}"/>
    <cellStyle name="Buena 2 2" xfId="98" xr:uid="{00000000-0005-0000-0000-000044000000}"/>
    <cellStyle name="Cabecera 1" xfId="99" xr:uid="{00000000-0005-0000-0000-000045000000}"/>
    <cellStyle name="Cabecera 2" xfId="100" xr:uid="{00000000-0005-0000-0000-000046000000}"/>
    <cellStyle name="Cabecera 2 2" xfId="101" xr:uid="{00000000-0005-0000-0000-000047000000}"/>
    <cellStyle name="Cálculo 2" xfId="102" xr:uid="{00000000-0005-0000-0000-000048000000}"/>
    <cellStyle name="Cálculo 2 2" xfId="103" xr:uid="{00000000-0005-0000-0000-000049000000}"/>
    <cellStyle name="Celda de comprobación 2" xfId="104" xr:uid="{00000000-0005-0000-0000-00004A000000}"/>
    <cellStyle name="Celda de comprobación 2 2" xfId="105" xr:uid="{00000000-0005-0000-0000-00004B000000}"/>
    <cellStyle name="Celda vinculada 2" xfId="106" xr:uid="{00000000-0005-0000-0000-00004C000000}"/>
    <cellStyle name="Celda vinculada 2 2" xfId="107" xr:uid="{00000000-0005-0000-0000-00004D000000}"/>
    <cellStyle name="Célula de Verificação" xfId="30" xr:uid="{00000000-0005-0000-0000-00004E000000}"/>
    <cellStyle name="Célula Vinculada" xfId="31" xr:uid="{00000000-0005-0000-0000-00004F000000}"/>
    <cellStyle name="Dia" xfId="108" xr:uid="{00000000-0005-0000-0000-000050000000}"/>
    <cellStyle name="Encabez1" xfId="109" xr:uid="{00000000-0005-0000-0000-000051000000}"/>
    <cellStyle name="Encabez2" xfId="110" xr:uid="{00000000-0005-0000-0000-000052000000}"/>
    <cellStyle name="Encabezado 4 2" xfId="111" xr:uid="{00000000-0005-0000-0000-000053000000}"/>
    <cellStyle name="Encabezado 4 2 2" xfId="112" xr:uid="{00000000-0005-0000-0000-000054000000}"/>
    <cellStyle name="Ênfase1" xfId="32" xr:uid="{00000000-0005-0000-0000-000055000000}"/>
    <cellStyle name="Ênfase2" xfId="33" xr:uid="{00000000-0005-0000-0000-000056000000}"/>
    <cellStyle name="Ênfase3" xfId="34" xr:uid="{00000000-0005-0000-0000-000057000000}"/>
    <cellStyle name="Ênfase4" xfId="35" xr:uid="{00000000-0005-0000-0000-000058000000}"/>
    <cellStyle name="Ênfase5" xfId="36" xr:uid="{00000000-0005-0000-0000-000059000000}"/>
    <cellStyle name="Ênfase6" xfId="37" xr:uid="{00000000-0005-0000-0000-00005A000000}"/>
    <cellStyle name="Énfasis 1" xfId="113" xr:uid="{00000000-0005-0000-0000-00005B000000}"/>
    <cellStyle name="Énfasis 2" xfId="114" xr:uid="{00000000-0005-0000-0000-00005C000000}"/>
    <cellStyle name="Énfasis 3" xfId="115" xr:uid="{00000000-0005-0000-0000-00005D000000}"/>
    <cellStyle name="Énfasis1 - 20%" xfId="116" xr:uid="{00000000-0005-0000-0000-00005E000000}"/>
    <cellStyle name="Énfasis1 - 40%" xfId="117" xr:uid="{00000000-0005-0000-0000-00005F000000}"/>
    <cellStyle name="Énfasis1 - 60%" xfId="118" xr:uid="{00000000-0005-0000-0000-000060000000}"/>
    <cellStyle name="Énfasis1 2" xfId="119" xr:uid="{00000000-0005-0000-0000-000061000000}"/>
    <cellStyle name="Énfasis1 2 2" xfId="120" xr:uid="{00000000-0005-0000-0000-000062000000}"/>
    <cellStyle name="Énfasis2 - 20%" xfId="121" xr:uid="{00000000-0005-0000-0000-000063000000}"/>
    <cellStyle name="Énfasis2 - 40%" xfId="122" xr:uid="{00000000-0005-0000-0000-000064000000}"/>
    <cellStyle name="Énfasis2 - 60%" xfId="123" xr:uid="{00000000-0005-0000-0000-000065000000}"/>
    <cellStyle name="Énfasis2 2" xfId="124" xr:uid="{00000000-0005-0000-0000-000066000000}"/>
    <cellStyle name="Énfasis2 2 2" xfId="125" xr:uid="{00000000-0005-0000-0000-000067000000}"/>
    <cellStyle name="Énfasis3 - 20%" xfId="126" xr:uid="{00000000-0005-0000-0000-000068000000}"/>
    <cellStyle name="Énfasis3 - 40%" xfId="127" xr:uid="{00000000-0005-0000-0000-000069000000}"/>
    <cellStyle name="Énfasis3 - 60%" xfId="128" xr:uid="{00000000-0005-0000-0000-00006A000000}"/>
    <cellStyle name="Énfasis3 2" xfId="129" xr:uid="{00000000-0005-0000-0000-00006B000000}"/>
    <cellStyle name="Énfasis3 2 2" xfId="130" xr:uid="{00000000-0005-0000-0000-00006C000000}"/>
    <cellStyle name="Énfasis4 - 20%" xfId="131" xr:uid="{00000000-0005-0000-0000-00006D000000}"/>
    <cellStyle name="Énfasis4 - 40%" xfId="132" xr:uid="{00000000-0005-0000-0000-00006E000000}"/>
    <cellStyle name="Énfasis4 - 60%" xfId="133" xr:uid="{00000000-0005-0000-0000-00006F000000}"/>
    <cellStyle name="Énfasis4 2" xfId="134" xr:uid="{00000000-0005-0000-0000-000070000000}"/>
    <cellStyle name="Énfasis4 2 2" xfId="135" xr:uid="{00000000-0005-0000-0000-000071000000}"/>
    <cellStyle name="Énfasis5 - 20%" xfId="136" xr:uid="{00000000-0005-0000-0000-000072000000}"/>
    <cellStyle name="Énfasis5 - 40%" xfId="137" xr:uid="{00000000-0005-0000-0000-000073000000}"/>
    <cellStyle name="Énfasis5 - 60%" xfId="138" xr:uid="{00000000-0005-0000-0000-000074000000}"/>
    <cellStyle name="Énfasis5 2" xfId="139" xr:uid="{00000000-0005-0000-0000-000075000000}"/>
    <cellStyle name="Énfasis5 2 2" xfId="140" xr:uid="{00000000-0005-0000-0000-000076000000}"/>
    <cellStyle name="Énfasis6 - 20%" xfId="141" xr:uid="{00000000-0005-0000-0000-000077000000}"/>
    <cellStyle name="Énfasis6 - 40%" xfId="142" xr:uid="{00000000-0005-0000-0000-000078000000}"/>
    <cellStyle name="Énfasis6 - 60%" xfId="143" xr:uid="{00000000-0005-0000-0000-000079000000}"/>
    <cellStyle name="Énfasis6 2" xfId="144" xr:uid="{00000000-0005-0000-0000-00007A000000}"/>
    <cellStyle name="Énfasis6 2 2" xfId="145" xr:uid="{00000000-0005-0000-0000-00007B000000}"/>
    <cellStyle name="Entrada 2" xfId="146" xr:uid="{00000000-0005-0000-0000-00007C000000}"/>
    <cellStyle name="Entrada 2 2" xfId="147" xr:uid="{00000000-0005-0000-0000-00007D000000}"/>
    <cellStyle name="Euro" xfId="148" xr:uid="{00000000-0005-0000-0000-00007E000000}"/>
    <cellStyle name="Euro 2" xfId="149" xr:uid="{00000000-0005-0000-0000-00007F000000}"/>
    <cellStyle name="Excel Built-in Currency [0]" xfId="150" xr:uid="{00000000-0005-0000-0000-000080000000}"/>
    <cellStyle name="Fecha" xfId="151" xr:uid="{00000000-0005-0000-0000-000081000000}"/>
    <cellStyle name="Fijo" xfId="152" xr:uid="{00000000-0005-0000-0000-000082000000}"/>
    <cellStyle name="Financiero" xfId="153" xr:uid="{00000000-0005-0000-0000-000083000000}"/>
    <cellStyle name="Incorrecto 2" xfId="154" xr:uid="{00000000-0005-0000-0000-000084000000}"/>
    <cellStyle name="Incorrecto 2 2" xfId="155" xr:uid="{00000000-0005-0000-0000-000085000000}"/>
    <cellStyle name="Incorreto" xfId="38" xr:uid="{00000000-0005-0000-0000-000086000000}"/>
    <cellStyle name="Millares [0] 2" xfId="7" xr:uid="{00000000-0005-0000-0000-000087000000}"/>
    <cellStyle name="Millares 10" xfId="156" xr:uid="{00000000-0005-0000-0000-000088000000}"/>
    <cellStyle name="Millares 11" xfId="157" xr:uid="{00000000-0005-0000-0000-000089000000}"/>
    <cellStyle name="Millares 12" xfId="158" xr:uid="{00000000-0005-0000-0000-00008A000000}"/>
    <cellStyle name="Millares 13" xfId="159" xr:uid="{00000000-0005-0000-0000-00008B000000}"/>
    <cellStyle name="Millares 14" xfId="160" xr:uid="{00000000-0005-0000-0000-00008C000000}"/>
    <cellStyle name="Millares 15" xfId="161" xr:uid="{00000000-0005-0000-0000-00008D000000}"/>
    <cellStyle name="Millares 16" xfId="162" xr:uid="{00000000-0005-0000-0000-00008E000000}"/>
    <cellStyle name="Millares 17" xfId="163" xr:uid="{00000000-0005-0000-0000-00008F000000}"/>
    <cellStyle name="Millares 18" xfId="164" xr:uid="{00000000-0005-0000-0000-000090000000}"/>
    <cellStyle name="Millares 19" xfId="165" xr:uid="{00000000-0005-0000-0000-000091000000}"/>
    <cellStyle name="Millares 2" xfId="39" xr:uid="{00000000-0005-0000-0000-000092000000}"/>
    <cellStyle name="Millares 2 2" xfId="40" xr:uid="{00000000-0005-0000-0000-000093000000}"/>
    <cellStyle name="Millares 2 2 2" xfId="166" xr:uid="{00000000-0005-0000-0000-000094000000}"/>
    <cellStyle name="Millares 2 2 2 2" xfId="167" xr:uid="{00000000-0005-0000-0000-000095000000}"/>
    <cellStyle name="Millares 2 2 2 2 2" xfId="295" xr:uid="{00000000-0005-0000-0000-000096000000}"/>
    <cellStyle name="Millares 2 2 3" xfId="168" xr:uid="{00000000-0005-0000-0000-000097000000}"/>
    <cellStyle name="Millares 2 3" xfId="169" xr:uid="{00000000-0005-0000-0000-000098000000}"/>
    <cellStyle name="Millares 2 3 2" xfId="170" xr:uid="{00000000-0005-0000-0000-000099000000}"/>
    <cellStyle name="Millares 2 4" xfId="171" xr:uid="{00000000-0005-0000-0000-00009A000000}"/>
    <cellStyle name="Millares 2 5" xfId="172" xr:uid="{00000000-0005-0000-0000-00009B000000}"/>
    <cellStyle name="Millares 20" xfId="173" xr:uid="{00000000-0005-0000-0000-00009C000000}"/>
    <cellStyle name="Millares 21" xfId="174" xr:uid="{00000000-0005-0000-0000-00009D000000}"/>
    <cellStyle name="Millares 22" xfId="175" xr:uid="{00000000-0005-0000-0000-00009E000000}"/>
    <cellStyle name="Millares 23" xfId="176" xr:uid="{00000000-0005-0000-0000-00009F000000}"/>
    <cellStyle name="Millares 24" xfId="177" xr:uid="{00000000-0005-0000-0000-0000A0000000}"/>
    <cellStyle name="Millares 25" xfId="178" xr:uid="{00000000-0005-0000-0000-0000A1000000}"/>
    <cellStyle name="Millares 26" xfId="179" xr:uid="{00000000-0005-0000-0000-0000A2000000}"/>
    <cellStyle name="Millares 27" xfId="180" xr:uid="{00000000-0005-0000-0000-0000A3000000}"/>
    <cellStyle name="Millares 28" xfId="181" xr:uid="{00000000-0005-0000-0000-0000A4000000}"/>
    <cellStyle name="Millares 29" xfId="182" xr:uid="{00000000-0005-0000-0000-0000A5000000}"/>
    <cellStyle name="Millares 3" xfId="41" xr:uid="{00000000-0005-0000-0000-0000A6000000}"/>
    <cellStyle name="Millares 3 2" xfId="183" xr:uid="{00000000-0005-0000-0000-0000A7000000}"/>
    <cellStyle name="Millares 3 2 2" xfId="184" xr:uid="{00000000-0005-0000-0000-0000A8000000}"/>
    <cellStyle name="Millares 3 3" xfId="185" xr:uid="{00000000-0005-0000-0000-0000A9000000}"/>
    <cellStyle name="Millares 3 4" xfId="186" xr:uid="{00000000-0005-0000-0000-0000AA000000}"/>
    <cellStyle name="Millares 4" xfId="187" xr:uid="{00000000-0005-0000-0000-0000AB000000}"/>
    <cellStyle name="Millares 4 2" xfId="188" xr:uid="{00000000-0005-0000-0000-0000AC000000}"/>
    <cellStyle name="Millares 4 2 2" xfId="296" xr:uid="{00000000-0005-0000-0000-0000AD000000}"/>
    <cellStyle name="Millares 4 3" xfId="189" xr:uid="{00000000-0005-0000-0000-0000AE000000}"/>
    <cellStyle name="Millares 5" xfId="190" xr:uid="{00000000-0005-0000-0000-0000AF000000}"/>
    <cellStyle name="Millares 5 2" xfId="191" xr:uid="{00000000-0005-0000-0000-0000B0000000}"/>
    <cellStyle name="Millares 5 3" xfId="192" xr:uid="{00000000-0005-0000-0000-0000B1000000}"/>
    <cellStyle name="Millares 6" xfId="193" xr:uid="{00000000-0005-0000-0000-0000B2000000}"/>
    <cellStyle name="Millares 7" xfId="194" xr:uid="{00000000-0005-0000-0000-0000B3000000}"/>
    <cellStyle name="Millares 8" xfId="195" xr:uid="{00000000-0005-0000-0000-0000B4000000}"/>
    <cellStyle name="Millares 9" xfId="196" xr:uid="{00000000-0005-0000-0000-0000B5000000}"/>
    <cellStyle name="Moneda" xfId="1" builtinId="4"/>
    <cellStyle name="Moneda 2" xfId="2" xr:uid="{00000000-0005-0000-0000-0000B7000000}"/>
    <cellStyle name="Moneda 2 2" xfId="197" xr:uid="{00000000-0005-0000-0000-0000B8000000}"/>
    <cellStyle name="Moneda 2 2 2" xfId="198" xr:uid="{00000000-0005-0000-0000-0000B9000000}"/>
    <cellStyle name="Moneda 2 2 2 2" xfId="199" xr:uid="{00000000-0005-0000-0000-0000BA000000}"/>
    <cellStyle name="Moneda 2 2 2 2 2" xfId="297" xr:uid="{00000000-0005-0000-0000-0000BB000000}"/>
    <cellStyle name="Moneda 2 3" xfId="200" xr:uid="{00000000-0005-0000-0000-0000BC000000}"/>
    <cellStyle name="Moneda 2 4" xfId="201" xr:uid="{00000000-0005-0000-0000-0000BD000000}"/>
    <cellStyle name="Moneda 28 2" xfId="202" xr:uid="{00000000-0005-0000-0000-0000BE000000}"/>
    <cellStyle name="Moneda 3" xfId="203" xr:uid="{00000000-0005-0000-0000-0000BF000000}"/>
    <cellStyle name="Moneda 3 2" xfId="204" xr:uid="{00000000-0005-0000-0000-0000C0000000}"/>
    <cellStyle name="Moneda 3 3" xfId="205" xr:uid="{00000000-0005-0000-0000-0000C1000000}"/>
    <cellStyle name="Moneda 4" xfId="206" xr:uid="{00000000-0005-0000-0000-0000C2000000}"/>
    <cellStyle name="Moneda 4 2" xfId="207" xr:uid="{00000000-0005-0000-0000-0000C3000000}"/>
    <cellStyle name="Moneda 5" xfId="208" xr:uid="{00000000-0005-0000-0000-0000C4000000}"/>
    <cellStyle name="Moneda 6" xfId="209" xr:uid="{00000000-0005-0000-0000-0000C5000000}"/>
    <cellStyle name="Moneda 7" xfId="210" xr:uid="{00000000-0005-0000-0000-0000C6000000}"/>
    <cellStyle name="Monetario" xfId="211" xr:uid="{00000000-0005-0000-0000-0000C7000000}"/>
    <cellStyle name="Monetario0" xfId="212" xr:uid="{00000000-0005-0000-0000-0000C8000000}"/>
    <cellStyle name="Neutra" xfId="42" xr:uid="{00000000-0005-0000-0000-0000C9000000}"/>
    <cellStyle name="Neutral 2" xfId="213" xr:uid="{00000000-0005-0000-0000-0000CA000000}"/>
    <cellStyle name="Neutral 2 2" xfId="214" xr:uid="{00000000-0005-0000-0000-0000CB000000}"/>
    <cellStyle name="No-definido" xfId="298" xr:uid="{00000000-0005-0000-0000-0000CC000000}"/>
    <cellStyle name="Normal" xfId="0" builtinId="0"/>
    <cellStyle name="Normal 10" xfId="215" xr:uid="{00000000-0005-0000-0000-0000CE000000}"/>
    <cellStyle name="Normal 10 2" xfId="216" xr:uid="{00000000-0005-0000-0000-0000CF000000}"/>
    <cellStyle name="Normal 11" xfId="217" xr:uid="{00000000-0005-0000-0000-0000D0000000}"/>
    <cellStyle name="Normal 12" xfId="218" xr:uid="{00000000-0005-0000-0000-0000D1000000}"/>
    <cellStyle name="Normal 13" xfId="219" xr:uid="{00000000-0005-0000-0000-0000D2000000}"/>
    <cellStyle name="Normal 14" xfId="220" xr:uid="{00000000-0005-0000-0000-0000D3000000}"/>
    <cellStyle name="Normal 15" xfId="221" xr:uid="{00000000-0005-0000-0000-0000D4000000}"/>
    <cellStyle name="Normal 16" xfId="222" xr:uid="{00000000-0005-0000-0000-0000D5000000}"/>
    <cellStyle name="Normal 17" xfId="223" xr:uid="{00000000-0005-0000-0000-0000D6000000}"/>
    <cellStyle name="Normal 18" xfId="224" xr:uid="{00000000-0005-0000-0000-0000D7000000}"/>
    <cellStyle name="Normal 19" xfId="225" xr:uid="{00000000-0005-0000-0000-0000D8000000}"/>
    <cellStyle name="Normal 2" xfId="6" xr:uid="{00000000-0005-0000-0000-0000D9000000}"/>
    <cellStyle name="Normal 2 2" xfId="226" xr:uid="{00000000-0005-0000-0000-0000DA000000}"/>
    <cellStyle name="Normal 2 2 2" xfId="49" xr:uid="{00000000-0005-0000-0000-0000DB000000}"/>
    <cellStyle name="Normal 2 2 3" xfId="227" xr:uid="{00000000-0005-0000-0000-0000DC000000}"/>
    <cellStyle name="Normal 2 3" xfId="228" xr:uid="{00000000-0005-0000-0000-0000DD000000}"/>
    <cellStyle name="Normal 2 4" xfId="51" xr:uid="{00000000-0005-0000-0000-0000DE000000}"/>
    <cellStyle name="Normal 2 5" xfId="229" xr:uid="{00000000-0005-0000-0000-0000DF000000}"/>
    <cellStyle name="Normal 2_PRECIOS TC" xfId="230" xr:uid="{00000000-0005-0000-0000-0000E0000000}"/>
    <cellStyle name="Normal 20" xfId="231" xr:uid="{00000000-0005-0000-0000-0000E1000000}"/>
    <cellStyle name="Normal 21" xfId="232" xr:uid="{00000000-0005-0000-0000-0000E2000000}"/>
    <cellStyle name="Normal 22" xfId="233" xr:uid="{00000000-0005-0000-0000-0000E3000000}"/>
    <cellStyle name="Normal 23" xfId="234" xr:uid="{00000000-0005-0000-0000-0000E4000000}"/>
    <cellStyle name="Normal 24" xfId="235" xr:uid="{00000000-0005-0000-0000-0000E5000000}"/>
    <cellStyle name="Normal 25" xfId="236" xr:uid="{00000000-0005-0000-0000-0000E6000000}"/>
    <cellStyle name="Normal 26" xfId="237" xr:uid="{00000000-0005-0000-0000-0000E7000000}"/>
    <cellStyle name="Normal 27" xfId="238" xr:uid="{00000000-0005-0000-0000-0000E8000000}"/>
    <cellStyle name="Normal 28" xfId="239" xr:uid="{00000000-0005-0000-0000-0000E9000000}"/>
    <cellStyle name="Normal 29" xfId="240" xr:uid="{00000000-0005-0000-0000-0000EA000000}"/>
    <cellStyle name="Normal 3" xfId="9" xr:uid="{00000000-0005-0000-0000-0000EB000000}"/>
    <cellStyle name="Normal 3 2" xfId="50" xr:uid="{00000000-0005-0000-0000-0000EC000000}"/>
    <cellStyle name="Normal 3 3" xfId="241" xr:uid="{00000000-0005-0000-0000-0000ED000000}"/>
    <cellStyle name="Normal 3 4" xfId="299" xr:uid="{00000000-0005-0000-0000-0000EE000000}"/>
    <cellStyle name="Normal 30" xfId="242" xr:uid="{00000000-0005-0000-0000-0000EF000000}"/>
    <cellStyle name="Normal 31" xfId="243" xr:uid="{00000000-0005-0000-0000-0000F0000000}"/>
    <cellStyle name="Normal 32" xfId="244" xr:uid="{00000000-0005-0000-0000-0000F1000000}"/>
    <cellStyle name="Normal 33" xfId="300" xr:uid="{00000000-0005-0000-0000-0000F2000000}"/>
    <cellStyle name="Normal 34" xfId="311" xr:uid="{00000000-0005-0000-0000-0000F3000000}"/>
    <cellStyle name="Normal 4" xfId="245" xr:uid="{00000000-0005-0000-0000-0000F4000000}"/>
    <cellStyle name="Normal 4 2" xfId="246" xr:uid="{00000000-0005-0000-0000-0000F5000000}"/>
    <cellStyle name="Normal 4 2 2" xfId="247" xr:uid="{00000000-0005-0000-0000-0000F6000000}"/>
    <cellStyle name="Normal 4 2 3" xfId="248" xr:uid="{00000000-0005-0000-0000-0000F7000000}"/>
    <cellStyle name="Normal 4 3" xfId="249" xr:uid="{00000000-0005-0000-0000-0000F8000000}"/>
    <cellStyle name="Normal 4 4" xfId="301" xr:uid="{00000000-0005-0000-0000-0000F9000000}"/>
    <cellStyle name="Normal 5" xfId="250" xr:uid="{00000000-0005-0000-0000-0000FA000000}"/>
    <cellStyle name="Normal 5 12 3" xfId="251" xr:uid="{00000000-0005-0000-0000-0000FB000000}"/>
    <cellStyle name="Normal 5 2" xfId="252" xr:uid="{00000000-0005-0000-0000-0000FC000000}"/>
    <cellStyle name="Normal 5 3" xfId="253" xr:uid="{00000000-0005-0000-0000-0000FD000000}"/>
    <cellStyle name="Normal 6" xfId="254" xr:uid="{00000000-0005-0000-0000-0000FE000000}"/>
    <cellStyle name="Normal 6 2" xfId="255" xr:uid="{00000000-0005-0000-0000-0000FF000000}"/>
    <cellStyle name="Normal 6 2 2" xfId="302" xr:uid="{00000000-0005-0000-0000-000000010000}"/>
    <cellStyle name="Normal 7" xfId="256" xr:uid="{00000000-0005-0000-0000-000001010000}"/>
    <cellStyle name="Normal 8" xfId="257" xr:uid="{00000000-0005-0000-0000-000002010000}"/>
    <cellStyle name="Normal 9" xfId="258" xr:uid="{00000000-0005-0000-0000-000003010000}"/>
    <cellStyle name="Normal_Hoja2 2" xfId="3" xr:uid="{00000000-0005-0000-0000-000004010000}"/>
    <cellStyle name="Nota" xfId="43" xr:uid="{00000000-0005-0000-0000-000006010000}"/>
    <cellStyle name="Nota 2" xfId="44" xr:uid="{00000000-0005-0000-0000-000007010000}"/>
    <cellStyle name="Notas 2" xfId="259" xr:uid="{00000000-0005-0000-0000-000008010000}"/>
    <cellStyle name="Notas 2 2" xfId="260" xr:uid="{00000000-0005-0000-0000-000009010000}"/>
    <cellStyle name="Porcentaje" xfId="4" builtinId="5"/>
    <cellStyle name="Porcentaje 2" xfId="5" xr:uid="{00000000-0005-0000-0000-00000B010000}"/>
    <cellStyle name="Porcentaje 2 2" xfId="52" xr:uid="{00000000-0005-0000-0000-00000C010000}"/>
    <cellStyle name="Porcentaje 2 2 2" xfId="261" xr:uid="{00000000-0005-0000-0000-00000D010000}"/>
    <cellStyle name="Porcentaje 2 2 2 2" xfId="303" xr:uid="{00000000-0005-0000-0000-00000E010000}"/>
    <cellStyle name="Porcentaje 2 3" xfId="304" xr:uid="{00000000-0005-0000-0000-00000F010000}"/>
    <cellStyle name="Porcentaje 2 4" xfId="305" xr:uid="{00000000-0005-0000-0000-000010010000}"/>
    <cellStyle name="Porcentaje 3" xfId="45" xr:uid="{00000000-0005-0000-0000-000011010000}"/>
    <cellStyle name="Porcentaje 3 2" xfId="262" xr:uid="{00000000-0005-0000-0000-000012010000}"/>
    <cellStyle name="Porcentaje 3 3" xfId="306" xr:uid="{00000000-0005-0000-0000-000013010000}"/>
    <cellStyle name="Porcentaje 4" xfId="263" xr:uid="{00000000-0005-0000-0000-000014010000}"/>
    <cellStyle name="Porcentaje 5" xfId="264" xr:uid="{00000000-0005-0000-0000-000015010000}"/>
    <cellStyle name="Porcentaje 6" xfId="307" xr:uid="{00000000-0005-0000-0000-000016010000}"/>
    <cellStyle name="Porcentual 2" xfId="265" xr:uid="{00000000-0005-0000-0000-000017010000}"/>
    <cellStyle name="Porcentual 2 2" xfId="266" xr:uid="{00000000-0005-0000-0000-000018010000}"/>
    <cellStyle name="Porcentual 2 3" xfId="267" xr:uid="{00000000-0005-0000-0000-000019010000}"/>
    <cellStyle name="Porcentual 3" xfId="268" xr:uid="{00000000-0005-0000-0000-00001A010000}"/>
    <cellStyle name="Porcentual_Cap 4 Secc 8 y Cap 5" xfId="308" xr:uid="{00000000-0005-0000-0000-00001B010000}"/>
    <cellStyle name="Punto" xfId="269" xr:uid="{00000000-0005-0000-0000-00001C010000}"/>
    <cellStyle name="Punto 2" xfId="270" xr:uid="{00000000-0005-0000-0000-00001D010000}"/>
    <cellStyle name="Punto 3" xfId="271" xr:uid="{00000000-0005-0000-0000-00001E010000}"/>
    <cellStyle name="Punto0" xfId="272" xr:uid="{00000000-0005-0000-0000-00001F010000}"/>
    <cellStyle name="Saída" xfId="46" xr:uid="{00000000-0005-0000-0000-000020010000}"/>
    <cellStyle name="Salida 2" xfId="273" xr:uid="{00000000-0005-0000-0000-000021010000}"/>
    <cellStyle name="Salida 2 2" xfId="274" xr:uid="{00000000-0005-0000-0000-000022010000}"/>
    <cellStyle name="Sin nombre1" xfId="275" xr:uid="{00000000-0005-0000-0000-000023010000}"/>
    <cellStyle name="Sin nombre2" xfId="276" xr:uid="{00000000-0005-0000-0000-000024010000}"/>
    <cellStyle name="Sin nombre3" xfId="277" xr:uid="{00000000-0005-0000-0000-000025010000}"/>
    <cellStyle name="Sin nombre4" xfId="278" xr:uid="{00000000-0005-0000-0000-000026010000}"/>
    <cellStyle name="Texto de advertencia 2" xfId="279" xr:uid="{00000000-0005-0000-0000-000027010000}"/>
    <cellStyle name="Texto de advertencia 2 2" xfId="280" xr:uid="{00000000-0005-0000-0000-000028010000}"/>
    <cellStyle name="Texto de Aviso" xfId="47" xr:uid="{00000000-0005-0000-0000-000029010000}"/>
    <cellStyle name="Texto explicativo 2" xfId="281" xr:uid="{00000000-0005-0000-0000-00002A010000}"/>
    <cellStyle name="Texto explicativo 2 2" xfId="282" xr:uid="{00000000-0005-0000-0000-00002B010000}"/>
    <cellStyle name="Título 1 2" xfId="283" xr:uid="{00000000-0005-0000-0000-00002C010000}"/>
    <cellStyle name="Título 1 2 2" xfId="284" xr:uid="{00000000-0005-0000-0000-00002D010000}"/>
    <cellStyle name="Título 2 2" xfId="285" xr:uid="{00000000-0005-0000-0000-00002E010000}"/>
    <cellStyle name="Título 2 2 2" xfId="286" xr:uid="{00000000-0005-0000-0000-00002F010000}"/>
    <cellStyle name="Título 3 2" xfId="287" xr:uid="{00000000-0005-0000-0000-000030010000}"/>
    <cellStyle name="Título 3 2 2" xfId="288" xr:uid="{00000000-0005-0000-0000-000031010000}"/>
    <cellStyle name="Título 4" xfId="48" xr:uid="{00000000-0005-0000-0000-000032010000}"/>
    <cellStyle name="Título 4 2" xfId="289" xr:uid="{00000000-0005-0000-0000-000033010000}"/>
    <cellStyle name="Título 5" xfId="310" xr:uid="{00000000-0005-0000-0000-000034010000}"/>
    <cellStyle name="Título de hoja" xfId="290" xr:uid="{00000000-0005-0000-0000-000035010000}"/>
    <cellStyle name="Total 2" xfId="291" xr:uid="{00000000-0005-0000-0000-000036010000}"/>
    <cellStyle name="Total 2 2" xfId="292" xr:uid="{00000000-0005-0000-0000-000037010000}"/>
    <cellStyle name="Währung" xfId="309" xr:uid="{00000000-0005-0000-0000-000038010000}"/>
  </cellStyles>
  <dxfs count="114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\NoBorrar_HernanCH\Esc.%2033%20Justa%20Gayoso\DE%20TODO%202\ITUZ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mpresa\BALPALA-DOS%20AROYOS-UTE\RP6km58-87-Actualizaci&#243;n%20DEFINITIVA%20DICIEMBRE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\NoBorrar_HernanCH\Esc.%2033%20Justa%20Gayoso\Mis%20documentos\renegociaciones%20de%20obra\educacion\pipan\VARIACION%20MARZO03%20febrero04\Archivos\Office\Licitacion%20Eby\Acceso%20el%20porvenir\Presupues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DOCUME~1\spcarlod\CONFIG~1\Temp\Rar$DI02.656\_Caballi_USINA\Cavalli_USINA_RD_Redeterminaci&#243;n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\NoBorrar_HernanCH\Esc.%2033%20Justa%20Gayoso\noborrar\Maquina%20Vieja\no%20borrar\Maquina%20Vieja\Mis%20documentos\EBY\LIC%20N&#186;%20274\MISIONEROS\Presupuesto%20viviendas%20e%20INFRAESTRUCTURA-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cns\Mis%20documentos\My%20Documents\PROSAP%20ZONA%20IV\My%20Documents\Redeterminacion%20R6-UTE-primera%20revisi&#243;n\RP6km58-87-Actualizaci&#243;n%20DEFINITIVAsandoval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Usuario\Downloads\presupuesto%20escuel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CNICA\MENDR22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arqst\Documents\ESTUDIO\2020\IAPSER\COMPUTO%20Y%20PRESUP\PRESUPUESTO_IAPS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Usuario\Downloads\00%20-%20COMPUTO%20Y%20PRESUPUES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Usuario\Downloads\00%20-%20COMPUTO%20Y%20PRESUPUESTO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\NoBorrar_HernanCH\Esc.%2033%20Justa%20Gayoso\PRESUPUESTOS\ADICIONALES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ba/00%20-%20COMPUTO%20Y%20PRESUPUESTO%20(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Mis%20documentos\An&#225;lisis%20de%20Precios\ANALISIS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\NoBorrar_HernanCH\Esc.%2033%20Justa%20Gayoso\Mis%20documentos\renegociaciones%20de%20obra\educacion\pipan\VARIACION%20MARZO03%20febrero04\ANALISIS%20DE%20PREC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Mis%20documentos\SAN%20MARTIN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Usuario\Documents\01%20-%20Romina\05%20-%20Empresas%20Constructoras\09%20-%20Peterson\07%20-%20UENi%20Colonia%20Avellaneda\AP%20-%20Colonia%20-%20codificado%20-%20cop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cns\Mis%20documentos\My%20Documents\Redeterminacion%20R6-UTE-primera%20revisi&#243;n\RP6km58-87-Actualizaci&#243;n%20DEFINITIVAsandova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Mis%20documentos\PRECI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bkp1\Users\Peterson%20Orlando\Desktop\Esc.%20N&#186;31%20Leopoldo%20Herrera%20RAMIREZ\analisis\GILBERT-LARROQUE-M&#201;DANOS-PRONUNCIAMIENTO\Ofertas%20Computos%20Analisis%20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1 3D"/>
      <sheetName val="PT1 - 3D - S"/>
      <sheetName val="PT1 2D"/>
      <sheetName val="CUADRO&quot;A&quot;"/>
      <sheetName val="Cuadro B"/>
      <sheetName val=" materiales"/>
      <sheetName val="análisis Cloaca"/>
      <sheetName val="análisis"/>
      <sheetName val="presup."/>
      <sheetName val="CURV$"/>
      <sheetName val="PLAN DE TRABAJOS"/>
      <sheetName val="curva %"/>
    </sheetNames>
    <sheetDataSet>
      <sheetData sheetId="0"/>
      <sheetData sheetId="1"/>
      <sheetData sheetId="2"/>
      <sheetData sheetId="3"/>
      <sheetData sheetId="4"/>
      <sheetData sheetId="5">
        <row r="17">
          <cell r="H17">
            <v>120</v>
          </cell>
        </row>
        <row r="57">
          <cell r="H57">
            <v>7</v>
          </cell>
        </row>
        <row r="85">
          <cell r="H85">
            <v>15</v>
          </cell>
        </row>
        <row r="92">
          <cell r="H92">
            <v>18.5</v>
          </cell>
        </row>
        <row r="99">
          <cell r="H99">
            <v>7.42</v>
          </cell>
        </row>
        <row r="123">
          <cell r="H123">
            <v>25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alc"/>
      <sheetName val="Planilla de calculo de la obra"/>
      <sheetName val="polinomica"/>
      <sheetName val="Hoja de incidencias por items"/>
      <sheetName val="Planilla de Indices "/>
      <sheetName val="analisisprecios"/>
      <sheetName val="materiales"/>
      <sheetName val="materiales desglosados"/>
      <sheetName val="CR "/>
      <sheetName val="MATERIAL"/>
      <sheetName val="M_OBRA"/>
      <sheetName val="EQUIPOS"/>
      <sheetName val="equibolla"/>
      <sheetName val="plantrab"/>
      <sheetName val="curvainv"/>
      <sheetName val="Carat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E16">
            <v>1.5306500000000001</v>
          </cell>
        </row>
      </sheetData>
      <sheetData sheetId="10" refreshError="1">
        <row r="6">
          <cell r="A6" t="str">
            <v>p06</v>
          </cell>
          <cell r="B6" t="str">
            <v>Arena de trituración 0-6</v>
          </cell>
          <cell r="C6" t="str">
            <v>tn</v>
          </cell>
          <cell r="D6">
            <v>5.9</v>
          </cell>
          <cell r="E6">
            <v>125</v>
          </cell>
          <cell r="F6">
            <v>4.3999999999999997E-2</v>
          </cell>
          <cell r="G6">
            <v>5.5</v>
          </cell>
          <cell r="H6">
            <v>11.4</v>
          </cell>
          <cell r="I6">
            <v>7.0000000000000007E-2</v>
          </cell>
          <cell r="J6">
            <v>0.8</v>
          </cell>
          <cell r="L6">
            <v>12.200000000000001</v>
          </cell>
        </row>
        <row r="7">
          <cell r="A7" t="str">
            <v>p619</v>
          </cell>
          <cell r="B7" t="str">
            <v>Piedra triturada 6-19</v>
          </cell>
          <cell r="C7" t="str">
            <v>tn</v>
          </cell>
          <cell r="D7">
            <v>5.7</v>
          </cell>
          <cell r="E7">
            <v>125</v>
          </cell>
          <cell r="F7">
            <v>4.3999999999999997E-2</v>
          </cell>
          <cell r="G7">
            <v>5.5</v>
          </cell>
          <cell r="H7">
            <v>11.2</v>
          </cell>
          <cell r="I7">
            <v>0.05</v>
          </cell>
          <cell r="J7">
            <v>0.56000000000000005</v>
          </cell>
          <cell r="L7">
            <v>11.76</v>
          </cell>
        </row>
        <row r="8">
          <cell r="A8" t="str">
            <v>aresi</v>
          </cell>
          <cell r="B8" t="str">
            <v>Arena silicea</v>
          </cell>
          <cell r="C8" t="str">
            <v>tn</v>
          </cell>
          <cell r="D8">
            <v>2.2000000000000002</v>
          </cell>
          <cell r="E8">
            <v>10</v>
          </cell>
          <cell r="F8">
            <v>0.13</v>
          </cell>
          <cell r="G8">
            <v>1.3</v>
          </cell>
          <cell r="H8">
            <v>3.5</v>
          </cell>
          <cell r="I8">
            <v>7.0000000000000007E-2</v>
          </cell>
          <cell r="J8">
            <v>0.25</v>
          </cell>
          <cell r="L8">
            <v>3.75</v>
          </cell>
        </row>
        <row r="9">
          <cell r="A9" t="str">
            <v>areho</v>
          </cell>
          <cell r="B9" t="str">
            <v>Arena gruesa</v>
          </cell>
          <cell r="C9" t="str">
            <v>tn</v>
          </cell>
          <cell r="D9">
            <v>6</v>
          </cell>
          <cell r="E9">
            <v>40</v>
          </cell>
          <cell r="F9">
            <v>7.4999999999999997E-2</v>
          </cell>
          <cell r="G9">
            <v>3</v>
          </cell>
          <cell r="H9">
            <v>9</v>
          </cell>
          <cell r="I9">
            <v>7.0000000000000007E-2</v>
          </cell>
          <cell r="J9">
            <v>0.63</v>
          </cell>
          <cell r="L9">
            <v>9.6300000000000008</v>
          </cell>
        </row>
        <row r="10">
          <cell r="A10" t="str">
            <v>endup</v>
          </cell>
          <cell r="B10" t="str">
            <v>Enduplast</v>
          </cell>
          <cell r="C10" t="str">
            <v>l</v>
          </cell>
          <cell r="D10">
            <v>2.1</v>
          </cell>
          <cell r="E10">
            <v>490</v>
          </cell>
          <cell r="F10">
            <v>6.1224489795918364E-4</v>
          </cell>
          <cell r="G10">
            <v>0.3</v>
          </cell>
          <cell r="H10">
            <v>2.4</v>
          </cell>
          <cell r="J10">
            <v>0</v>
          </cell>
          <cell r="L10">
            <v>2.4</v>
          </cell>
        </row>
        <row r="11">
          <cell r="A11" t="str">
            <v>cemto</v>
          </cell>
          <cell r="B11" t="str">
            <v>Cemento Portland a granel</v>
          </cell>
          <cell r="C11" t="str">
            <v>tn</v>
          </cell>
          <cell r="D11">
            <v>79</v>
          </cell>
          <cell r="H11">
            <v>79</v>
          </cell>
          <cell r="I11">
            <v>0.02</v>
          </cell>
          <cell r="J11">
            <v>1.58</v>
          </cell>
          <cell r="L11">
            <v>80.58</v>
          </cell>
        </row>
        <row r="12">
          <cell r="A12" t="str">
            <v>cembo</v>
          </cell>
          <cell r="B12" t="str">
            <v>Cemento Portland en bolsas</v>
          </cell>
          <cell r="C12" t="str">
            <v>tn</v>
          </cell>
          <cell r="D12">
            <v>88</v>
          </cell>
          <cell r="H12">
            <v>88</v>
          </cell>
          <cell r="I12">
            <v>0.02</v>
          </cell>
          <cell r="J12">
            <v>1.76</v>
          </cell>
          <cell r="L12">
            <v>89.76</v>
          </cell>
        </row>
        <row r="13">
          <cell r="A13" t="str">
            <v>filer</v>
          </cell>
          <cell r="B13" t="str">
            <v>Filler</v>
          </cell>
          <cell r="C13" t="str">
            <v>tn</v>
          </cell>
          <cell r="D13">
            <v>76</v>
          </cell>
          <cell r="H13">
            <v>76</v>
          </cell>
          <cell r="I13">
            <v>0.02</v>
          </cell>
          <cell r="J13">
            <v>1.52</v>
          </cell>
          <cell r="L13">
            <v>77.52</v>
          </cell>
        </row>
        <row r="14">
          <cell r="A14" t="str">
            <v>mejor</v>
          </cell>
          <cell r="B14" t="str">
            <v>Mejorador de adherencia</v>
          </cell>
          <cell r="C14" t="str">
            <v>l</v>
          </cell>
          <cell r="D14">
            <v>2.14</v>
          </cell>
          <cell r="H14">
            <v>2.14</v>
          </cell>
          <cell r="J14">
            <v>0</v>
          </cell>
          <cell r="L14">
            <v>2.14</v>
          </cell>
        </row>
        <row r="15">
          <cell r="A15" t="str">
            <v>cemas</v>
          </cell>
          <cell r="B15" t="str">
            <v>Cemento asfáltico 50-60</v>
          </cell>
          <cell r="C15" t="str">
            <v>tn</v>
          </cell>
          <cell r="D15">
            <v>213.7</v>
          </cell>
          <cell r="H15">
            <v>213.7</v>
          </cell>
          <cell r="I15">
            <v>0.02</v>
          </cell>
          <cell r="J15">
            <v>4.2699999999999996</v>
          </cell>
          <cell r="L15">
            <v>217.97</v>
          </cell>
        </row>
        <row r="16">
          <cell r="A16" t="str">
            <v>fuloi</v>
          </cell>
          <cell r="B16" t="str">
            <v>Fuel Oil</v>
          </cell>
          <cell r="C16" t="str">
            <v>l</v>
          </cell>
          <cell r="D16">
            <v>0.23</v>
          </cell>
          <cell r="H16">
            <v>0.23</v>
          </cell>
          <cell r="J16">
            <v>0</v>
          </cell>
          <cell r="L16">
            <v>0.23</v>
          </cell>
        </row>
        <row r="17">
          <cell r="A17" t="str">
            <v>gasoi</v>
          </cell>
          <cell r="B17" t="str">
            <v>Gas Oil</v>
          </cell>
          <cell r="C17" t="str">
            <v>l</v>
          </cell>
          <cell r="D17">
            <v>0.42</v>
          </cell>
          <cell r="H17">
            <v>0.42</v>
          </cell>
          <cell r="J17">
            <v>0</v>
          </cell>
          <cell r="L17">
            <v>0.42</v>
          </cell>
        </row>
        <row r="18">
          <cell r="H18">
            <v>0</v>
          </cell>
          <cell r="J18">
            <v>0</v>
          </cell>
          <cell r="L18">
            <v>0</v>
          </cell>
        </row>
        <row r="19">
          <cell r="A19" t="str">
            <v>em1</v>
          </cell>
          <cell r="B19" t="str">
            <v>EM1</v>
          </cell>
          <cell r="C19" t="str">
            <v>m3</v>
          </cell>
          <cell r="D19">
            <v>265.8</v>
          </cell>
          <cell r="H19">
            <v>265.8</v>
          </cell>
          <cell r="J19">
            <v>0</v>
          </cell>
          <cell r="L19">
            <v>265.8</v>
          </cell>
        </row>
        <row r="20">
          <cell r="A20" t="str">
            <v>er1</v>
          </cell>
          <cell r="B20" t="str">
            <v>ER1</v>
          </cell>
          <cell r="C20" t="str">
            <v>m3</v>
          </cell>
          <cell r="D20">
            <v>265.8</v>
          </cell>
          <cell r="H20">
            <v>265.8</v>
          </cell>
          <cell r="J20">
            <v>0</v>
          </cell>
          <cell r="L20">
            <v>265.8</v>
          </cell>
        </row>
        <row r="21">
          <cell r="A21" t="str">
            <v>acero</v>
          </cell>
          <cell r="B21" t="str">
            <v>Acero</v>
          </cell>
          <cell r="C21" t="str">
            <v>kg</v>
          </cell>
          <cell r="D21">
            <v>0.5</v>
          </cell>
          <cell r="H21">
            <v>0.5</v>
          </cell>
          <cell r="J21">
            <v>0</v>
          </cell>
          <cell r="L21">
            <v>0.5</v>
          </cell>
        </row>
        <row r="22">
          <cell r="A22" t="str">
            <v>defen</v>
          </cell>
          <cell r="B22" t="str">
            <v>Defensa</v>
          </cell>
          <cell r="C22" t="str">
            <v>m</v>
          </cell>
          <cell r="D22">
            <v>9.32</v>
          </cell>
          <cell r="H22">
            <v>9.32</v>
          </cell>
          <cell r="J22">
            <v>0</v>
          </cell>
          <cell r="L22">
            <v>9.32</v>
          </cell>
        </row>
        <row r="23">
          <cell r="A23" t="str">
            <v>poste</v>
          </cell>
          <cell r="B23" t="str">
            <v>Poste</v>
          </cell>
          <cell r="C23" t="str">
            <v>m</v>
          </cell>
          <cell r="D23">
            <v>9.9700000000000006</v>
          </cell>
          <cell r="H23">
            <v>9.9700000000000006</v>
          </cell>
          <cell r="J23">
            <v>0</v>
          </cell>
          <cell r="L23">
            <v>9.9700000000000006</v>
          </cell>
        </row>
        <row r="24">
          <cell r="A24" t="str">
            <v>alas</v>
          </cell>
          <cell r="B24" t="str">
            <v>Alas terminales</v>
          </cell>
          <cell r="C24" t="str">
            <v>m</v>
          </cell>
          <cell r="D24">
            <v>1.03</v>
          </cell>
          <cell r="H24">
            <v>1.03</v>
          </cell>
          <cell r="J24">
            <v>0</v>
          </cell>
          <cell r="L24">
            <v>1.03</v>
          </cell>
        </row>
        <row r="25">
          <cell r="A25" t="str">
            <v>sucal</v>
          </cell>
          <cell r="B25" t="str">
            <v>Suelo calcáreo</v>
          </cell>
          <cell r="C25" t="str">
            <v>m2</v>
          </cell>
          <cell r="D25">
            <v>2.7</v>
          </cell>
          <cell r="E25">
            <v>206</v>
          </cell>
          <cell r="F25">
            <v>4.514563106796117E-2</v>
          </cell>
          <cell r="G25">
            <v>9.3000000000000007</v>
          </cell>
          <cell r="H25">
            <v>12</v>
          </cell>
          <cell r="J25">
            <v>0</v>
          </cell>
          <cell r="L25">
            <v>12</v>
          </cell>
        </row>
        <row r="26">
          <cell r="A26" t="str">
            <v>tosca</v>
          </cell>
          <cell r="B26" t="str">
            <v>Tosca</v>
          </cell>
          <cell r="C26" t="str">
            <v>m3</v>
          </cell>
          <cell r="D26">
            <v>12</v>
          </cell>
          <cell r="H26">
            <v>12</v>
          </cell>
          <cell r="J26">
            <v>0</v>
          </cell>
          <cell r="L26">
            <v>12</v>
          </cell>
        </row>
        <row r="27">
          <cell r="H27">
            <v>0</v>
          </cell>
          <cell r="J27">
            <v>0</v>
          </cell>
          <cell r="L27">
            <v>0</v>
          </cell>
        </row>
        <row r="28">
          <cell r="H28">
            <v>0</v>
          </cell>
          <cell r="J28">
            <v>0</v>
          </cell>
          <cell r="L28">
            <v>0</v>
          </cell>
        </row>
        <row r="29">
          <cell r="H29">
            <v>0</v>
          </cell>
          <cell r="J29">
            <v>0</v>
          </cell>
          <cell r="L29">
            <v>0</v>
          </cell>
        </row>
        <row r="30">
          <cell r="H30">
            <v>0</v>
          </cell>
          <cell r="J30">
            <v>0</v>
          </cell>
          <cell r="L30">
            <v>0</v>
          </cell>
        </row>
        <row r="31">
          <cell r="H31">
            <v>0</v>
          </cell>
          <cell r="J31">
            <v>0</v>
          </cell>
          <cell r="L31">
            <v>0</v>
          </cell>
        </row>
        <row r="32">
          <cell r="H32">
            <v>0</v>
          </cell>
          <cell r="J32">
            <v>0</v>
          </cell>
          <cell r="L32">
            <v>0</v>
          </cell>
        </row>
        <row r="33">
          <cell r="H33">
            <v>0</v>
          </cell>
          <cell r="J33">
            <v>0</v>
          </cell>
          <cell r="L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  <cell r="J48">
            <v>0</v>
          </cell>
          <cell r="L48">
            <v>0</v>
          </cell>
        </row>
        <row r="49">
          <cell r="H49">
            <v>0</v>
          </cell>
          <cell r="J49">
            <v>0</v>
          </cell>
          <cell r="L49">
            <v>0</v>
          </cell>
        </row>
        <row r="50">
          <cell r="H50">
            <v>0</v>
          </cell>
          <cell r="J50">
            <v>0</v>
          </cell>
          <cell r="L50">
            <v>0</v>
          </cell>
        </row>
        <row r="51">
          <cell r="H51">
            <v>0</v>
          </cell>
          <cell r="J51">
            <v>0</v>
          </cell>
          <cell r="L51">
            <v>0</v>
          </cell>
        </row>
      </sheetData>
      <sheetData sheetId="11" refreshError="1">
        <row r="12">
          <cell r="A12" t="str">
            <v>OF1</v>
          </cell>
          <cell r="B12" t="str">
            <v>Oficial</v>
          </cell>
          <cell r="C12">
            <v>2.48</v>
          </cell>
          <cell r="D12">
            <v>0.5</v>
          </cell>
          <cell r="E12">
            <v>2.98</v>
          </cell>
          <cell r="F12">
            <v>0.39</v>
          </cell>
          <cell r="G12">
            <v>0.09</v>
          </cell>
          <cell r="H12">
            <v>0.37</v>
          </cell>
          <cell r="I12">
            <v>3.83</v>
          </cell>
          <cell r="J12">
            <v>3.67</v>
          </cell>
          <cell r="K12">
            <v>7.5</v>
          </cell>
        </row>
        <row r="13">
          <cell r="A13" t="str">
            <v>AY1</v>
          </cell>
          <cell r="B13" t="str">
            <v>Ayudante</v>
          </cell>
          <cell r="C13">
            <v>2.0299999999999998</v>
          </cell>
          <cell r="D13">
            <v>0.41</v>
          </cell>
          <cell r="E13">
            <v>2.44</v>
          </cell>
          <cell r="F13">
            <v>0.32</v>
          </cell>
          <cell r="G13">
            <v>7.0000000000000007E-2</v>
          </cell>
          <cell r="H13">
            <v>0.3</v>
          </cell>
          <cell r="I13">
            <v>3.1299999999999994</v>
          </cell>
          <cell r="J13">
            <v>1.87</v>
          </cell>
          <cell r="K13">
            <v>5</v>
          </cell>
        </row>
      </sheetData>
      <sheetData sheetId="12" refreshError="1">
        <row r="3">
          <cell r="C3">
            <v>0.2</v>
          </cell>
        </row>
        <row r="4">
          <cell r="C4">
            <v>10000</v>
          </cell>
        </row>
        <row r="5">
          <cell r="C5">
            <v>2000</v>
          </cell>
        </row>
        <row r="6">
          <cell r="C6">
            <v>0.12</v>
          </cell>
        </row>
        <row r="7">
          <cell r="C7">
            <v>0.75</v>
          </cell>
        </row>
        <row r="8">
          <cell r="C8">
            <v>0.25</v>
          </cell>
        </row>
        <row r="9">
          <cell r="C9">
            <v>0.44</v>
          </cell>
        </row>
        <row r="10">
          <cell r="C10">
            <v>0.12</v>
          </cell>
        </row>
        <row r="19">
          <cell r="A19" t="str">
            <v>TOP-D8N</v>
          </cell>
          <cell r="B19" t="str">
            <v>TOPADORA CAT.D8N</v>
          </cell>
          <cell r="C19">
            <v>285</v>
          </cell>
          <cell r="D19">
            <v>440000</v>
          </cell>
          <cell r="E19">
            <v>440000</v>
          </cell>
          <cell r="F19">
            <v>1</v>
          </cell>
          <cell r="G19">
            <v>48.4</v>
          </cell>
          <cell r="H19">
            <v>33</v>
          </cell>
          <cell r="I19">
            <v>15.05</v>
          </cell>
          <cell r="J19">
            <v>3.76</v>
          </cell>
          <cell r="K19">
            <v>100.21000000000001</v>
          </cell>
        </row>
        <row r="20">
          <cell r="A20" t="str">
            <v>TOP-D7G</v>
          </cell>
          <cell r="B20" t="str">
            <v>TOPADORA CAT.D7G</v>
          </cell>
          <cell r="C20">
            <v>200</v>
          </cell>
          <cell r="D20">
            <v>376000</v>
          </cell>
          <cell r="E20">
            <v>376000</v>
          </cell>
          <cell r="F20">
            <v>1</v>
          </cell>
          <cell r="G20">
            <v>41.36</v>
          </cell>
          <cell r="H20">
            <v>28.2</v>
          </cell>
          <cell r="I20">
            <v>10.56</v>
          </cell>
          <cell r="J20">
            <v>2.64</v>
          </cell>
          <cell r="K20">
            <v>82.76</v>
          </cell>
        </row>
        <row r="21">
          <cell r="A21" t="str">
            <v>MOT-140</v>
          </cell>
          <cell r="B21" t="str">
            <v xml:space="preserve">MOTONIVELADORA </v>
          </cell>
          <cell r="C21">
            <v>150</v>
          </cell>
          <cell r="D21">
            <v>185000</v>
          </cell>
          <cell r="E21">
            <v>185000</v>
          </cell>
          <cell r="F21">
            <v>1</v>
          </cell>
          <cell r="G21">
            <v>20.350000000000001</v>
          </cell>
          <cell r="H21">
            <v>13.88</v>
          </cell>
          <cell r="I21">
            <v>7.92</v>
          </cell>
          <cell r="J21">
            <v>1.98</v>
          </cell>
          <cell r="K21">
            <v>44.13</v>
          </cell>
        </row>
        <row r="22">
          <cell r="A22" t="str">
            <v>MOT-165</v>
          </cell>
          <cell r="B22" t="str">
            <v>MOTONIVELADORA HW.165SSA</v>
          </cell>
          <cell r="C22">
            <v>165</v>
          </cell>
          <cell r="D22">
            <v>150000</v>
          </cell>
          <cell r="E22">
            <v>150000</v>
          </cell>
          <cell r="F22">
            <v>1</v>
          </cell>
          <cell r="G22">
            <v>16.5</v>
          </cell>
          <cell r="H22">
            <v>11.25</v>
          </cell>
          <cell r="I22">
            <v>8.7100000000000009</v>
          </cell>
          <cell r="J22">
            <v>2.1800000000000002</v>
          </cell>
          <cell r="K22">
            <v>38.64</v>
          </cell>
        </row>
        <row r="23">
          <cell r="A23" t="str">
            <v>CAR-918</v>
          </cell>
          <cell r="B23" t="str">
            <v>CARGADORA CAT. 918F</v>
          </cell>
          <cell r="C23">
            <v>120</v>
          </cell>
          <cell r="D23">
            <v>108000</v>
          </cell>
          <cell r="E23">
            <v>108000</v>
          </cell>
          <cell r="F23">
            <v>1</v>
          </cell>
          <cell r="G23">
            <v>11.88</v>
          </cell>
          <cell r="H23">
            <v>8.1</v>
          </cell>
          <cell r="I23">
            <v>6.34</v>
          </cell>
          <cell r="J23">
            <v>1.59</v>
          </cell>
          <cell r="K23">
            <v>27.91</v>
          </cell>
        </row>
        <row r="24">
          <cell r="A24" t="str">
            <v>CAR-924</v>
          </cell>
          <cell r="B24" t="str">
            <v>CARGADORA CAT. 924F</v>
          </cell>
          <cell r="C24">
            <v>120</v>
          </cell>
          <cell r="D24">
            <v>110000</v>
          </cell>
          <cell r="E24">
            <v>110000</v>
          </cell>
          <cell r="F24">
            <v>1</v>
          </cell>
          <cell r="G24">
            <v>12.1</v>
          </cell>
          <cell r="H24">
            <v>8.25</v>
          </cell>
          <cell r="I24">
            <v>6.34</v>
          </cell>
          <cell r="J24">
            <v>1.59</v>
          </cell>
          <cell r="K24">
            <v>28.28</v>
          </cell>
        </row>
        <row r="25">
          <cell r="A25" t="str">
            <v>CAR-928</v>
          </cell>
          <cell r="B25" t="str">
            <v>CARGADORA CAT. 928F</v>
          </cell>
          <cell r="C25">
            <v>150</v>
          </cell>
          <cell r="D25">
            <v>150000</v>
          </cell>
          <cell r="E25">
            <v>150000</v>
          </cell>
          <cell r="F25">
            <v>1</v>
          </cell>
          <cell r="G25">
            <v>16.5</v>
          </cell>
          <cell r="H25">
            <v>11.25</v>
          </cell>
          <cell r="I25">
            <v>7.92</v>
          </cell>
          <cell r="J25">
            <v>1.98</v>
          </cell>
          <cell r="K25">
            <v>37.65</v>
          </cell>
        </row>
        <row r="26">
          <cell r="A26" t="str">
            <v>CAR-962</v>
          </cell>
          <cell r="B26" t="str">
            <v>CARGADORA CAT. 962G</v>
          </cell>
          <cell r="C26">
            <v>200</v>
          </cell>
          <cell r="D26">
            <v>264000</v>
          </cell>
          <cell r="E26">
            <v>264000</v>
          </cell>
          <cell r="F26">
            <v>1</v>
          </cell>
          <cell r="G26">
            <v>29.04</v>
          </cell>
          <cell r="H26">
            <v>19.8</v>
          </cell>
          <cell r="I26">
            <v>10.56</v>
          </cell>
          <cell r="J26">
            <v>2.64</v>
          </cell>
          <cell r="K26">
            <v>62.040000000000006</v>
          </cell>
        </row>
        <row r="27">
          <cell r="A27" t="str">
            <v>CAR-KD7</v>
          </cell>
          <cell r="B27" t="str">
            <v>CARGADORA S/ORUGAS KOMATSU D75S3</v>
          </cell>
          <cell r="C27">
            <v>200</v>
          </cell>
          <cell r="D27">
            <v>267750</v>
          </cell>
          <cell r="E27">
            <v>267750</v>
          </cell>
          <cell r="F27">
            <v>1</v>
          </cell>
          <cell r="G27">
            <v>29.45</v>
          </cell>
          <cell r="H27">
            <v>20.079999999999998</v>
          </cell>
          <cell r="I27">
            <v>10.56</v>
          </cell>
          <cell r="J27">
            <v>2.64</v>
          </cell>
          <cell r="K27">
            <v>62.730000000000004</v>
          </cell>
        </row>
        <row r="28">
          <cell r="A28" t="str">
            <v>CAR-941</v>
          </cell>
          <cell r="B28" t="str">
            <v>CARGADORA S/ORUGAS CAT. 941B</v>
          </cell>
          <cell r="C28">
            <v>80</v>
          </cell>
          <cell r="D28">
            <v>96000</v>
          </cell>
          <cell r="E28">
            <v>96000</v>
          </cell>
          <cell r="F28">
            <v>1</v>
          </cell>
          <cell r="G28">
            <v>10.56</v>
          </cell>
          <cell r="H28">
            <v>7.2</v>
          </cell>
          <cell r="I28">
            <v>4.22</v>
          </cell>
          <cell r="J28">
            <v>1.06</v>
          </cell>
          <cell r="K28">
            <v>23.04</v>
          </cell>
        </row>
        <row r="29">
          <cell r="A29" t="str">
            <v>CAR-950</v>
          </cell>
          <cell r="B29" t="str">
            <v>CARGADORA CAT.950</v>
          </cell>
          <cell r="C29">
            <v>170</v>
          </cell>
          <cell r="D29">
            <v>150000</v>
          </cell>
          <cell r="E29">
            <v>150000</v>
          </cell>
          <cell r="F29">
            <v>1</v>
          </cell>
          <cell r="G29">
            <v>16.5</v>
          </cell>
          <cell r="H29">
            <v>11.25</v>
          </cell>
          <cell r="I29">
            <v>8.98</v>
          </cell>
          <cell r="J29">
            <v>2.25</v>
          </cell>
          <cell r="K29">
            <v>38.980000000000004</v>
          </cell>
        </row>
        <row r="30">
          <cell r="A30" t="str">
            <v>CAR-966</v>
          </cell>
          <cell r="B30" t="str">
            <v>CARGADORA CAT.966</v>
          </cell>
          <cell r="C30">
            <v>200</v>
          </cell>
          <cell r="D30">
            <v>208000</v>
          </cell>
          <cell r="E30">
            <v>208000</v>
          </cell>
          <cell r="F30">
            <v>1</v>
          </cell>
          <cell r="G30">
            <v>22.88</v>
          </cell>
          <cell r="H30">
            <v>15.6</v>
          </cell>
          <cell r="I30">
            <v>10.56</v>
          </cell>
          <cell r="J30">
            <v>2.64</v>
          </cell>
          <cell r="K30">
            <v>51.68</v>
          </cell>
        </row>
        <row r="31">
          <cell r="A31" t="str">
            <v>CAR-500</v>
          </cell>
          <cell r="B31" t="str">
            <v>CARGADORA KOMATSU WA5001L</v>
          </cell>
          <cell r="C31">
            <v>291</v>
          </cell>
          <cell r="D31">
            <v>383590</v>
          </cell>
          <cell r="E31">
            <v>383590</v>
          </cell>
          <cell r="F31">
            <v>1</v>
          </cell>
          <cell r="G31">
            <v>42.19</v>
          </cell>
          <cell r="H31">
            <v>28.77</v>
          </cell>
          <cell r="I31">
            <v>15.36</v>
          </cell>
          <cell r="J31">
            <v>3.84</v>
          </cell>
          <cell r="K31">
            <v>90.16</v>
          </cell>
        </row>
        <row r="32">
          <cell r="A32" t="str">
            <v>EXC-B30</v>
          </cell>
          <cell r="B32" t="str">
            <v>EXCAVADORA BUCYRUS B30 S/C</v>
          </cell>
          <cell r="C32">
            <v>160</v>
          </cell>
          <cell r="D32">
            <v>330000</v>
          </cell>
          <cell r="E32">
            <v>330000</v>
          </cell>
          <cell r="F32">
            <v>1</v>
          </cell>
          <cell r="G32">
            <v>36.299999999999997</v>
          </cell>
          <cell r="H32">
            <v>24.75</v>
          </cell>
          <cell r="I32">
            <v>8.4499999999999993</v>
          </cell>
          <cell r="J32">
            <v>2.11</v>
          </cell>
          <cell r="K32">
            <v>71.61</v>
          </cell>
        </row>
        <row r="33">
          <cell r="A33" t="str">
            <v>RET-416</v>
          </cell>
          <cell r="B33" t="str">
            <v>RETROEXCAVADORA C/PALA CAT.416B</v>
          </cell>
          <cell r="C33">
            <v>80</v>
          </cell>
          <cell r="D33">
            <v>77000</v>
          </cell>
          <cell r="E33">
            <v>77000</v>
          </cell>
          <cell r="F33">
            <v>1</v>
          </cell>
          <cell r="G33">
            <v>8.4700000000000006</v>
          </cell>
          <cell r="H33">
            <v>5.78</v>
          </cell>
          <cell r="I33">
            <v>4.22</v>
          </cell>
          <cell r="J33">
            <v>1.06</v>
          </cell>
          <cell r="K33">
            <v>19.529999999999998</v>
          </cell>
        </row>
        <row r="34">
          <cell r="A34" t="str">
            <v>RET-320</v>
          </cell>
          <cell r="B34" t="str">
            <v>RETROEXCAVADORA CAT.320 BL</v>
          </cell>
          <cell r="C34">
            <v>128</v>
          </cell>
          <cell r="D34">
            <v>185000</v>
          </cell>
          <cell r="E34">
            <v>185000</v>
          </cell>
          <cell r="F34">
            <v>1</v>
          </cell>
          <cell r="G34">
            <v>20.350000000000001</v>
          </cell>
          <cell r="H34">
            <v>13.88</v>
          </cell>
          <cell r="I34">
            <v>6.76</v>
          </cell>
          <cell r="J34">
            <v>1.69</v>
          </cell>
          <cell r="K34">
            <v>42.68</v>
          </cell>
        </row>
        <row r="35">
          <cell r="A35" t="str">
            <v>RET-330</v>
          </cell>
          <cell r="B35" t="str">
            <v>RETROEXCAVADORA CAT.330 LME</v>
          </cell>
          <cell r="C35">
            <v>222</v>
          </cell>
          <cell r="D35">
            <v>327120</v>
          </cell>
          <cell r="E35">
            <v>327120</v>
          </cell>
          <cell r="F35">
            <v>1</v>
          </cell>
          <cell r="G35">
            <v>35.979999999999997</v>
          </cell>
          <cell r="H35">
            <v>24.53</v>
          </cell>
          <cell r="I35">
            <v>11.72</v>
          </cell>
          <cell r="J35">
            <v>2.93</v>
          </cell>
          <cell r="K35">
            <v>75.160000000000011</v>
          </cell>
        </row>
        <row r="36">
          <cell r="A36" t="str">
            <v>RET-325</v>
          </cell>
          <cell r="B36" t="str">
            <v>RETROEXCAVADORA CAT.325 LME</v>
          </cell>
          <cell r="C36">
            <v>222</v>
          </cell>
          <cell r="D36">
            <v>225000</v>
          </cell>
          <cell r="E36">
            <v>225000</v>
          </cell>
          <cell r="F36">
            <v>1</v>
          </cell>
          <cell r="G36">
            <v>24.75</v>
          </cell>
          <cell r="H36">
            <v>16.88</v>
          </cell>
          <cell r="I36">
            <v>11.72</v>
          </cell>
          <cell r="J36">
            <v>2.93</v>
          </cell>
          <cell r="K36">
            <v>56.279999999999994</v>
          </cell>
        </row>
        <row r="37">
          <cell r="A37" t="str">
            <v>RET-PC2</v>
          </cell>
          <cell r="B37" t="str">
            <v>RETROEXCAVADORA KOMATSU PC200-6</v>
          </cell>
          <cell r="C37">
            <v>125</v>
          </cell>
          <cell r="D37">
            <v>150309</v>
          </cell>
          <cell r="E37">
            <v>150309</v>
          </cell>
          <cell r="F37">
            <v>1</v>
          </cell>
          <cell r="G37">
            <v>16.53</v>
          </cell>
          <cell r="H37">
            <v>11.27</v>
          </cell>
          <cell r="I37">
            <v>6.6</v>
          </cell>
          <cell r="J37">
            <v>1.65</v>
          </cell>
          <cell r="K37">
            <v>36.049999999999997</v>
          </cell>
        </row>
        <row r="38">
          <cell r="A38" t="str">
            <v>TRA-085</v>
          </cell>
          <cell r="B38" t="str">
            <v>TRACTOR DEUTZ A85</v>
          </cell>
          <cell r="C38">
            <v>100</v>
          </cell>
          <cell r="D38">
            <v>32100</v>
          </cell>
          <cell r="E38">
            <v>32100</v>
          </cell>
          <cell r="F38">
            <v>1</v>
          </cell>
          <cell r="G38">
            <v>3.53</v>
          </cell>
          <cell r="H38">
            <v>2.41</v>
          </cell>
          <cell r="I38">
            <v>5.28</v>
          </cell>
          <cell r="J38">
            <v>1.32</v>
          </cell>
          <cell r="K38">
            <v>12.54</v>
          </cell>
        </row>
        <row r="39">
          <cell r="A39" t="str">
            <v>TRA-144</v>
          </cell>
          <cell r="B39" t="str">
            <v>TRACTOR DEUTZ A144</v>
          </cell>
          <cell r="C39">
            <v>150</v>
          </cell>
          <cell r="D39">
            <v>53300</v>
          </cell>
          <cell r="E39">
            <v>53300</v>
          </cell>
          <cell r="F39">
            <v>1</v>
          </cell>
          <cell r="G39">
            <v>5.86</v>
          </cell>
          <cell r="H39">
            <v>4</v>
          </cell>
          <cell r="I39">
            <v>7.92</v>
          </cell>
          <cell r="J39">
            <v>1.98</v>
          </cell>
          <cell r="K39">
            <v>19.760000000000002</v>
          </cell>
        </row>
        <row r="40">
          <cell r="A40" t="str">
            <v>PAL-LOO</v>
          </cell>
          <cell r="B40" t="str">
            <v>PALA LOOS</v>
          </cell>
          <cell r="C40">
            <v>0</v>
          </cell>
          <cell r="D40">
            <v>8000</v>
          </cell>
          <cell r="E40">
            <v>8000</v>
          </cell>
          <cell r="F40">
            <v>1</v>
          </cell>
          <cell r="G40">
            <v>0.88</v>
          </cell>
          <cell r="H40">
            <v>0.6</v>
          </cell>
          <cell r="I40">
            <v>0</v>
          </cell>
          <cell r="J40">
            <v>0</v>
          </cell>
          <cell r="K40">
            <v>1.48</v>
          </cell>
        </row>
        <row r="41">
          <cell r="A41" t="str">
            <v>RAS-ROM</v>
          </cell>
          <cell r="B41" t="str">
            <v>RASTRA DE DISCOS</v>
          </cell>
          <cell r="C41">
            <v>0</v>
          </cell>
          <cell r="D41">
            <v>6000</v>
          </cell>
          <cell r="E41">
            <v>6000</v>
          </cell>
          <cell r="F41">
            <v>1</v>
          </cell>
          <cell r="G41">
            <v>0.66</v>
          </cell>
          <cell r="H41">
            <v>0.45</v>
          </cell>
          <cell r="I41">
            <v>0</v>
          </cell>
          <cell r="J41">
            <v>0</v>
          </cell>
          <cell r="K41">
            <v>1.1100000000000001</v>
          </cell>
        </row>
        <row r="42">
          <cell r="A42" t="str">
            <v>SEM-001</v>
          </cell>
          <cell r="B42" t="str">
            <v>SEMBRADORA</v>
          </cell>
          <cell r="C42">
            <v>30</v>
          </cell>
          <cell r="D42">
            <v>7000</v>
          </cell>
          <cell r="E42">
            <v>7000</v>
          </cell>
          <cell r="F42">
            <v>1</v>
          </cell>
          <cell r="G42">
            <v>0.77</v>
          </cell>
          <cell r="H42">
            <v>0.53</v>
          </cell>
          <cell r="I42">
            <v>1.58</v>
          </cell>
          <cell r="J42">
            <v>0.4</v>
          </cell>
          <cell r="K42">
            <v>3.28</v>
          </cell>
        </row>
        <row r="43">
          <cell r="A43" t="str">
            <v>APL-TAN</v>
          </cell>
          <cell r="B43" t="str">
            <v>APLANADORA TANDEM (10tn) BITELLI GRIFONE DTV100</v>
          </cell>
          <cell r="C43">
            <v>100</v>
          </cell>
          <cell r="D43">
            <v>100340</v>
          </cell>
          <cell r="E43">
            <v>100340</v>
          </cell>
          <cell r="F43">
            <v>1</v>
          </cell>
          <cell r="G43">
            <v>11.04</v>
          </cell>
          <cell r="H43">
            <v>7.53</v>
          </cell>
          <cell r="I43">
            <v>5.28</v>
          </cell>
          <cell r="J43">
            <v>1.32</v>
          </cell>
          <cell r="K43">
            <v>25.17</v>
          </cell>
        </row>
        <row r="44">
          <cell r="A44" t="str">
            <v>ROD-NEA</v>
          </cell>
          <cell r="B44" t="str">
            <v>RODILLO NEUM.AUTOPROP. DYNAPACCP271</v>
          </cell>
          <cell r="C44">
            <v>100</v>
          </cell>
          <cell r="D44">
            <v>94000</v>
          </cell>
          <cell r="E44">
            <v>94000</v>
          </cell>
          <cell r="F44">
            <v>1</v>
          </cell>
          <cell r="G44">
            <v>10.34</v>
          </cell>
          <cell r="H44">
            <v>7.05</v>
          </cell>
          <cell r="I44">
            <v>5.28</v>
          </cell>
          <cell r="J44">
            <v>1.32</v>
          </cell>
          <cell r="K44">
            <v>23.990000000000002</v>
          </cell>
        </row>
        <row r="45">
          <cell r="A45" t="str">
            <v>ROD-NAR</v>
          </cell>
          <cell r="B45" t="str">
            <v>RODILLO NEUM. ARRAST</v>
          </cell>
          <cell r="C45">
            <v>0</v>
          </cell>
          <cell r="D45">
            <v>6000</v>
          </cell>
          <cell r="E45">
            <v>6000</v>
          </cell>
          <cell r="F45">
            <v>1</v>
          </cell>
          <cell r="G45">
            <v>0.66</v>
          </cell>
          <cell r="H45">
            <v>0.45</v>
          </cell>
          <cell r="I45">
            <v>0</v>
          </cell>
          <cell r="J45">
            <v>0</v>
          </cell>
          <cell r="K45">
            <v>1.1100000000000001</v>
          </cell>
        </row>
        <row r="46">
          <cell r="A46" t="str">
            <v>COM-C15</v>
          </cell>
          <cell r="B46" t="str">
            <v>COMPACTADOR AUTOP. CA15P</v>
          </cell>
          <cell r="C46">
            <v>79</v>
          </cell>
          <cell r="D46">
            <v>68000</v>
          </cell>
          <cell r="E46">
            <v>68000</v>
          </cell>
          <cell r="F46">
            <v>1</v>
          </cell>
          <cell r="G46">
            <v>7.48</v>
          </cell>
          <cell r="H46">
            <v>5.0999999999999996</v>
          </cell>
          <cell r="I46">
            <v>4.17</v>
          </cell>
          <cell r="J46">
            <v>1.04</v>
          </cell>
          <cell r="K46">
            <v>17.79</v>
          </cell>
        </row>
        <row r="47">
          <cell r="A47" t="str">
            <v>COM-C25</v>
          </cell>
          <cell r="B47" t="str">
            <v>COMPACTADOR AUTOP. CA25D</v>
          </cell>
          <cell r="C47">
            <v>115</v>
          </cell>
          <cell r="D47">
            <v>91000</v>
          </cell>
          <cell r="E47">
            <v>91000</v>
          </cell>
          <cell r="F47">
            <v>1</v>
          </cell>
          <cell r="G47">
            <v>10.01</v>
          </cell>
          <cell r="H47">
            <v>6.83</v>
          </cell>
          <cell r="I47">
            <v>6.07</v>
          </cell>
          <cell r="J47">
            <v>1.52</v>
          </cell>
          <cell r="K47">
            <v>24.43</v>
          </cell>
        </row>
        <row r="48">
          <cell r="A48" t="str">
            <v>ROD-GIB</v>
          </cell>
          <cell r="B48" t="str">
            <v xml:space="preserve">RODILLO VIB. AUTOP. BITELLI GHIBLI </v>
          </cell>
          <cell r="C48">
            <v>100</v>
          </cell>
          <cell r="D48">
            <v>93960</v>
          </cell>
          <cell r="E48">
            <v>93960</v>
          </cell>
          <cell r="F48">
            <v>1</v>
          </cell>
          <cell r="G48">
            <v>10.34</v>
          </cell>
          <cell r="H48">
            <v>7.05</v>
          </cell>
          <cell r="I48">
            <v>5.28</v>
          </cell>
          <cell r="J48">
            <v>1.32</v>
          </cell>
          <cell r="K48">
            <v>23.990000000000002</v>
          </cell>
        </row>
        <row r="49">
          <cell r="A49" t="str">
            <v>ROD-825</v>
          </cell>
          <cell r="B49" t="str">
            <v>RODILLO P.CAB.AUTOP CAT.825 B</v>
          </cell>
          <cell r="C49">
            <v>300</v>
          </cell>
          <cell r="D49">
            <v>484000</v>
          </cell>
          <cell r="E49">
            <v>484000</v>
          </cell>
          <cell r="F49">
            <v>1</v>
          </cell>
          <cell r="G49">
            <v>53.24</v>
          </cell>
          <cell r="H49">
            <v>36.299999999999997</v>
          </cell>
          <cell r="I49">
            <v>15.84</v>
          </cell>
          <cell r="J49">
            <v>3.96</v>
          </cell>
          <cell r="K49">
            <v>109.33999999999999</v>
          </cell>
        </row>
        <row r="50">
          <cell r="A50" t="str">
            <v>ROD-100</v>
          </cell>
          <cell r="B50" t="str">
            <v xml:space="preserve">RODILLO VIB.ARRASTRE </v>
          </cell>
          <cell r="C50">
            <v>80</v>
          </cell>
          <cell r="D50">
            <v>47000</v>
          </cell>
          <cell r="E50">
            <v>47000</v>
          </cell>
          <cell r="F50">
            <v>1</v>
          </cell>
          <cell r="G50">
            <v>5.17</v>
          </cell>
          <cell r="H50">
            <v>3.53</v>
          </cell>
          <cell r="I50">
            <v>4.22</v>
          </cell>
          <cell r="J50">
            <v>1.06</v>
          </cell>
          <cell r="K50">
            <v>13.979999999999999</v>
          </cell>
        </row>
        <row r="51">
          <cell r="A51" t="str">
            <v>ROD-FER</v>
          </cell>
          <cell r="B51" t="str">
            <v>RODILLO P. CABRA ARRASTRE FERRONI F160</v>
          </cell>
          <cell r="C51">
            <v>0</v>
          </cell>
          <cell r="D51">
            <v>4000</v>
          </cell>
          <cell r="E51">
            <v>4000</v>
          </cell>
          <cell r="F51">
            <v>1</v>
          </cell>
          <cell r="G51">
            <v>0.44</v>
          </cell>
          <cell r="H51">
            <v>0.3</v>
          </cell>
          <cell r="I51">
            <v>0</v>
          </cell>
          <cell r="J51">
            <v>0</v>
          </cell>
          <cell r="K51">
            <v>0.74</v>
          </cell>
        </row>
        <row r="52">
          <cell r="A52" t="str">
            <v>ROT-001</v>
          </cell>
          <cell r="B52" t="str">
            <v>ROTOVATOR</v>
          </cell>
          <cell r="C52">
            <v>0</v>
          </cell>
          <cell r="D52">
            <v>12000</v>
          </cell>
          <cell r="E52">
            <v>12000</v>
          </cell>
          <cell r="F52">
            <v>1</v>
          </cell>
          <cell r="G52">
            <v>1.32</v>
          </cell>
          <cell r="H52">
            <v>0.9</v>
          </cell>
          <cell r="I52">
            <v>0</v>
          </cell>
          <cell r="J52">
            <v>0</v>
          </cell>
          <cell r="K52">
            <v>2.2200000000000002</v>
          </cell>
        </row>
        <row r="53">
          <cell r="A53" t="str">
            <v>FRE-001</v>
          </cell>
          <cell r="B53" t="str">
            <v>FRESADORA</v>
          </cell>
          <cell r="C53">
            <v>330</v>
          </cell>
          <cell r="D53">
            <v>420000</v>
          </cell>
          <cell r="E53">
            <v>420000</v>
          </cell>
          <cell r="F53">
            <v>1</v>
          </cell>
          <cell r="G53">
            <v>46.2</v>
          </cell>
          <cell r="H53">
            <v>31.5</v>
          </cell>
          <cell r="I53">
            <v>17.420000000000002</v>
          </cell>
          <cell r="J53">
            <v>4.3600000000000003</v>
          </cell>
          <cell r="K53">
            <v>99.48</v>
          </cell>
        </row>
        <row r="54">
          <cell r="A54" t="str">
            <v>REC-001</v>
          </cell>
          <cell r="B54" t="str">
            <v>RECICLADORA</v>
          </cell>
          <cell r="C54">
            <v>500</v>
          </cell>
          <cell r="D54">
            <v>550000</v>
          </cell>
          <cell r="E54">
            <v>550000</v>
          </cell>
          <cell r="F54">
            <v>1</v>
          </cell>
          <cell r="G54">
            <v>60.5</v>
          </cell>
          <cell r="H54">
            <v>41.25</v>
          </cell>
          <cell r="I54">
            <v>26.4</v>
          </cell>
          <cell r="J54">
            <v>6.6</v>
          </cell>
          <cell r="K54">
            <v>134.75</v>
          </cell>
        </row>
        <row r="55">
          <cell r="A55" t="str">
            <v>TOR-LAV</v>
          </cell>
          <cell r="B55" t="str">
            <v>TORNILLO LAVADOR FERRONI RLS670</v>
          </cell>
          <cell r="C55">
            <v>0</v>
          </cell>
          <cell r="D55">
            <v>10000</v>
          </cell>
          <cell r="E55">
            <v>10000</v>
          </cell>
          <cell r="F55">
            <v>1</v>
          </cell>
          <cell r="G55">
            <v>1.1000000000000001</v>
          </cell>
          <cell r="H55">
            <v>0.75</v>
          </cell>
          <cell r="I55">
            <v>0</v>
          </cell>
          <cell r="J55">
            <v>0</v>
          </cell>
          <cell r="K55">
            <v>1.85</v>
          </cell>
        </row>
        <row r="56">
          <cell r="A56" t="str">
            <v>ASER-JUN</v>
          </cell>
          <cell r="B56" t="str">
            <v>ASERRADORA DE JUNTAS INDHOR/HONDA AJ85</v>
          </cell>
          <cell r="C56">
            <v>11</v>
          </cell>
          <cell r="D56">
            <v>5600</v>
          </cell>
          <cell r="E56">
            <v>5600</v>
          </cell>
          <cell r="F56">
            <v>1</v>
          </cell>
          <cell r="G56">
            <v>0.62</v>
          </cell>
          <cell r="H56">
            <v>0.42</v>
          </cell>
          <cell r="I56">
            <v>0.57999999999999996</v>
          </cell>
          <cell r="J56">
            <v>0.15</v>
          </cell>
          <cell r="K56">
            <v>1.77</v>
          </cell>
        </row>
        <row r="57">
          <cell r="A57" t="str">
            <v>bomba</v>
          </cell>
          <cell r="B57" t="str">
            <v>BOMBA DE AGUA</v>
          </cell>
          <cell r="C57">
            <v>0</v>
          </cell>
          <cell r="D57">
            <v>2500</v>
          </cell>
          <cell r="E57">
            <v>2500</v>
          </cell>
          <cell r="F57">
            <v>1</v>
          </cell>
          <cell r="G57">
            <v>0.28000000000000003</v>
          </cell>
          <cell r="H57">
            <v>0.19</v>
          </cell>
          <cell r="I57">
            <v>0</v>
          </cell>
          <cell r="J57">
            <v>0</v>
          </cell>
          <cell r="K57">
            <v>0.47000000000000003</v>
          </cell>
        </row>
        <row r="58">
          <cell r="A58" t="str">
            <v>GRU-001</v>
          </cell>
          <cell r="B58" t="str">
            <v>GRUPO ELECTROGENO</v>
          </cell>
          <cell r="C58">
            <v>25</v>
          </cell>
          <cell r="D58">
            <v>6500</v>
          </cell>
          <cell r="E58">
            <v>6500</v>
          </cell>
          <cell r="F58">
            <v>1</v>
          </cell>
          <cell r="G58">
            <v>0.72</v>
          </cell>
          <cell r="H58">
            <v>0.49</v>
          </cell>
          <cell r="I58">
            <v>1.32</v>
          </cell>
          <cell r="J58">
            <v>0.33</v>
          </cell>
          <cell r="K58">
            <v>2.8600000000000003</v>
          </cell>
        </row>
        <row r="59">
          <cell r="A59" t="str">
            <v>GRU-002</v>
          </cell>
          <cell r="B59" t="str">
            <v>GRUPO ELECTROGENO FENK 40 KW</v>
          </cell>
          <cell r="C59">
            <v>55</v>
          </cell>
          <cell r="D59">
            <v>8500</v>
          </cell>
          <cell r="E59">
            <v>8500</v>
          </cell>
          <cell r="F59">
            <v>1</v>
          </cell>
          <cell r="G59">
            <v>0.94</v>
          </cell>
          <cell r="H59">
            <v>0.64</v>
          </cell>
          <cell r="I59">
            <v>2.9</v>
          </cell>
          <cell r="J59">
            <v>0.73</v>
          </cell>
          <cell r="K59">
            <v>5.2100000000000009</v>
          </cell>
        </row>
        <row r="60">
          <cell r="A60" t="str">
            <v>GRU-003</v>
          </cell>
          <cell r="B60" t="str">
            <v>GRUPO ELECTROGENO FIATFV/NOVASIDER CP3 70 KW</v>
          </cell>
          <cell r="C60">
            <v>100</v>
          </cell>
          <cell r="D60">
            <v>11500</v>
          </cell>
          <cell r="E60">
            <v>11500</v>
          </cell>
          <cell r="F60">
            <v>1</v>
          </cell>
          <cell r="G60">
            <v>1.27</v>
          </cell>
          <cell r="H60">
            <v>0.86</v>
          </cell>
          <cell r="I60">
            <v>5.28</v>
          </cell>
          <cell r="J60">
            <v>1.32</v>
          </cell>
          <cell r="K60">
            <v>8.73</v>
          </cell>
        </row>
        <row r="61">
          <cell r="A61" t="str">
            <v>GRU-004</v>
          </cell>
          <cell r="B61" t="str">
            <v>GRUPO ELECTROGENO WILSON DDC200 160 KW</v>
          </cell>
          <cell r="C61">
            <v>220</v>
          </cell>
          <cell r="D61">
            <v>30250</v>
          </cell>
          <cell r="E61">
            <v>30250</v>
          </cell>
          <cell r="F61">
            <v>1</v>
          </cell>
          <cell r="G61">
            <v>3.33</v>
          </cell>
          <cell r="H61">
            <v>2.27</v>
          </cell>
          <cell r="I61">
            <v>11.62</v>
          </cell>
          <cell r="J61">
            <v>2.91</v>
          </cell>
          <cell r="K61">
            <v>20.13</v>
          </cell>
        </row>
        <row r="62">
          <cell r="A62" t="str">
            <v>GRU-005</v>
          </cell>
          <cell r="B62" t="str">
            <v>GRUPO ELECTROGENO CAT3306 180 KW</v>
          </cell>
          <cell r="C62">
            <v>250</v>
          </cell>
          <cell r="D62">
            <v>40000</v>
          </cell>
          <cell r="E62">
            <v>40000</v>
          </cell>
          <cell r="F62">
            <v>1</v>
          </cell>
          <cell r="G62">
            <v>4.4000000000000004</v>
          </cell>
          <cell r="H62">
            <v>3</v>
          </cell>
          <cell r="I62">
            <v>13.2</v>
          </cell>
          <cell r="J62">
            <v>3.3</v>
          </cell>
          <cell r="K62">
            <v>23.900000000000002</v>
          </cell>
        </row>
        <row r="63">
          <cell r="A63" t="str">
            <v>GRU-006</v>
          </cell>
          <cell r="B63" t="str">
            <v>GRUPO ELECTROGENO CAT3306AT 200 KW</v>
          </cell>
          <cell r="C63">
            <v>280</v>
          </cell>
          <cell r="D63">
            <v>43000</v>
          </cell>
          <cell r="E63">
            <v>43000</v>
          </cell>
          <cell r="F63">
            <v>1</v>
          </cell>
          <cell r="G63">
            <v>4.7300000000000004</v>
          </cell>
          <cell r="H63">
            <v>3.23</v>
          </cell>
          <cell r="I63">
            <v>14.78</v>
          </cell>
          <cell r="J63">
            <v>3.7</v>
          </cell>
          <cell r="K63">
            <v>26.44</v>
          </cell>
        </row>
        <row r="64">
          <cell r="A64" t="str">
            <v>GRU-007</v>
          </cell>
          <cell r="B64" t="str">
            <v>GRUPO ELECTROGENO GM DELCO 7085-7300  200 KW</v>
          </cell>
          <cell r="C64">
            <v>280</v>
          </cell>
          <cell r="D64">
            <v>36000</v>
          </cell>
          <cell r="E64">
            <v>36000</v>
          </cell>
          <cell r="F64">
            <v>1</v>
          </cell>
          <cell r="G64">
            <v>3.96</v>
          </cell>
          <cell r="H64">
            <v>2.7</v>
          </cell>
          <cell r="I64">
            <v>14.78</v>
          </cell>
          <cell r="J64">
            <v>3.7</v>
          </cell>
          <cell r="K64">
            <v>25.139999999999997</v>
          </cell>
        </row>
        <row r="65">
          <cell r="A65" t="str">
            <v>REG-ASF</v>
          </cell>
          <cell r="B65" t="str">
            <v>CAMION REG. ASFALTO FRACCHIA/FORD F7000</v>
          </cell>
          <cell r="C65">
            <v>200</v>
          </cell>
          <cell r="D65">
            <v>111600</v>
          </cell>
          <cell r="E65">
            <v>111600</v>
          </cell>
          <cell r="F65">
            <v>1</v>
          </cell>
          <cell r="G65">
            <v>12.28</v>
          </cell>
          <cell r="H65">
            <v>8.3699999999999992</v>
          </cell>
          <cell r="I65">
            <v>10.56</v>
          </cell>
          <cell r="J65">
            <v>2.64</v>
          </cell>
          <cell r="K65">
            <v>33.85</v>
          </cell>
        </row>
        <row r="66">
          <cell r="A66" t="str">
            <v>BAR-001</v>
          </cell>
          <cell r="B66" t="str">
            <v>BARREDORA SOPLADORA FRACCHIA BS24</v>
          </cell>
          <cell r="C66">
            <v>60</v>
          </cell>
          <cell r="D66">
            <v>19500</v>
          </cell>
          <cell r="E66">
            <v>19500</v>
          </cell>
          <cell r="F66">
            <v>1</v>
          </cell>
          <cell r="G66">
            <v>2.15</v>
          </cell>
          <cell r="H66">
            <v>1.46</v>
          </cell>
          <cell r="I66">
            <v>3.17</v>
          </cell>
          <cell r="J66">
            <v>0.79</v>
          </cell>
          <cell r="K66">
            <v>7.5699999999999994</v>
          </cell>
        </row>
        <row r="67">
          <cell r="A67" t="str">
            <v>TER-001</v>
          </cell>
          <cell r="B67" t="str">
            <v>TERMINADORA ASFALTICA BITELLI BB671C</v>
          </cell>
          <cell r="C67">
            <v>140</v>
          </cell>
          <cell r="D67">
            <v>258160</v>
          </cell>
          <cell r="E67">
            <v>258160</v>
          </cell>
          <cell r="F67">
            <v>1</v>
          </cell>
          <cell r="G67">
            <v>28.4</v>
          </cell>
          <cell r="H67">
            <v>19.36</v>
          </cell>
          <cell r="I67">
            <v>7.39</v>
          </cell>
          <cell r="J67">
            <v>1.85</v>
          </cell>
          <cell r="K67">
            <v>57</v>
          </cell>
        </row>
        <row r="68">
          <cell r="A68" t="str">
            <v>TER-002</v>
          </cell>
          <cell r="B68" t="str">
            <v>TERMINADORA ASFALTICA BITELLI BB650</v>
          </cell>
          <cell r="C68">
            <v>120</v>
          </cell>
          <cell r="D68">
            <v>195634</v>
          </cell>
          <cell r="E68">
            <v>195634</v>
          </cell>
          <cell r="F68">
            <v>1</v>
          </cell>
          <cell r="G68">
            <v>21.52</v>
          </cell>
          <cell r="H68">
            <v>14.67</v>
          </cell>
          <cell r="I68">
            <v>6.34</v>
          </cell>
          <cell r="J68">
            <v>1.59</v>
          </cell>
          <cell r="K68">
            <v>44.120000000000005</v>
          </cell>
        </row>
        <row r="69">
          <cell r="A69" t="str">
            <v>TER-003</v>
          </cell>
          <cell r="B69" t="str">
            <v>TERMINADORA ASFALTICA MARINI L250129</v>
          </cell>
          <cell r="C69">
            <v>70</v>
          </cell>
          <cell r="D69">
            <v>141000</v>
          </cell>
          <cell r="E69">
            <v>141000</v>
          </cell>
          <cell r="F69">
            <v>1</v>
          </cell>
          <cell r="G69">
            <v>15.51</v>
          </cell>
          <cell r="H69">
            <v>10.58</v>
          </cell>
          <cell r="I69">
            <v>3.7</v>
          </cell>
          <cell r="J69">
            <v>0.93</v>
          </cell>
          <cell r="K69">
            <v>30.72</v>
          </cell>
        </row>
        <row r="70">
          <cell r="A70" t="str">
            <v>PLA-H01</v>
          </cell>
          <cell r="B70" t="str">
            <v>PLANTA DE HORMIGON CALVO C40 (20m3/h)</v>
          </cell>
          <cell r="C70">
            <v>0</v>
          </cell>
          <cell r="D70">
            <v>58800</v>
          </cell>
          <cell r="E70">
            <v>58800</v>
          </cell>
          <cell r="F70">
            <v>1</v>
          </cell>
          <cell r="G70">
            <v>6.47</v>
          </cell>
          <cell r="H70">
            <v>4.41</v>
          </cell>
          <cell r="I70">
            <v>0</v>
          </cell>
          <cell r="J70">
            <v>0</v>
          </cell>
          <cell r="K70">
            <v>10.879999999999999</v>
          </cell>
        </row>
        <row r="71">
          <cell r="A71" t="str">
            <v>PLA-H02</v>
          </cell>
          <cell r="B71" t="str">
            <v>PLANTA DE HORMIGON IME BETOM M.4S (40m3/h)</v>
          </cell>
          <cell r="C71">
            <v>0</v>
          </cell>
          <cell r="D71">
            <v>70000</v>
          </cell>
          <cell r="E71">
            <v>70000</v>
          </cell>
          <cell r="F71">
            <v>1</v>
          </cell>
          <cell r="G71">
            <v>7.7</v>
          </cell>
          <cell r="H71">
            <v>5.25</v>
          </cell>
          <cell r="I71">
            <v>0</v>
          </cell>
          <cell r="J71">
            <v>0</v>
          </cell>
          <cell r="K71">
            <v>12.95</v>
          </cell>
        </row>
        <row r="72">
          <cell r="A72" t="str">
            <v>MIX-MAC</v>
          </cell>
          <cell r="B72" t="str">
            <v>CAMION MACK CON MIXER HIDR. MACK DM690S</v>
          </cell>
          <cell r="C72">
            <v>220</v>
          </cell>
          <cell r="D72">
            <v>121800</v>
          </cell>
          <cell r="E72">
            <v>121800</v>
          </cell>
          <cell r="F72">
            <v>1</v>
          </cell>
          <cell r="G72">
            <v>13.4</v>
          </cell>
          <cell r="H72">
            <v>9.14</v>
          </cell>
          <cell r="I72">
            <v>11.62</v>
          </cell>
          <cell r="J72">
            <v>2.91</v>
          </cell>
          <cell r="K72">
            <v>37.069999999999993</v>
          </cell>
        </row>
        <row r="73">
          <cell r="A73" t="str">
            <v>MIX-BET</v>
          </cell>
          <cell r="B73" t="str">
            <v>ACOPLADO BETONMAX MIXER (9m3)</v>
          </cell>
          <cell r="C73">
            <v>140</v>
          </cell>
          <cell r="D73">
            <v>57200</v>
          </cell>
          <cell r="E73">
            <v>57200</v>
          </cell>
          <cell r="F73">
            <v>1</v>
          </cell>
          <cell r="G73">
            <v>6.29</v>
          </cell>
          <cell r="H73">
            <v>4.29</v>
          </cell>
          <cell r="I73">
            <v>7.39</v>
          </cell>
          <cell r="J73">
            <v>1.85</v>
          </cell>
          <cell r="K73">
            <v>19.82</v>
          </cell>
        </row>
        <row r="74">
          <cell r="A74" t="str">
            <v>CAM-MAN</v>
          </cell>
          <cell r="B74" t="str">
            <v>CAMION ISUZU C/EQUIPO MANTENIMIENTO</v>
          </cell>
          <cell r="C74">
            <v>120</v>
          </cell>
          <cell r="D74">
            <v>45000</v>
          </cell>
          <cell r="E74">
            <v>45000</v>
          </cell>
          <cell r="F74">
            <v>1</v>
          </cell>
          <cell r="G74">
            <v>4.95</v>
          </cell>
          <cell r="H74">
            <v>3.38</v>
          </cell>
          <cell r="I74">
            <v>6.34</v>
          </cell>
          <cell r="J74">
            <v>1.59</v>
          </cell>
          <cell r="K74">
            <v>16.260000000000002</v>
          </cell>
        </row>
        <row r="75">
          <cell r="A75" t="str">
            <v>CAM-INT</v>
          </cell>
          <cell r="B75" t="str">
            <v>CAMION VOLCADOR INTERNACIONAL</v>
          </cell>
          <cell r="C75">
            <v>275</v>
          </cell>
          <cell r="D75">
            <v>100000</v>
          </cell>
          <cell r="E75">
            <v>100000</v>
          </cell>
          <cell r="F75">
            <v>1</v>
          </cell>
          <cell r="G75">
            <v>11</v>
          </cell>
          <cell r="H75">
            <v>7.5</v>
          </cell>
          <cell r="I75">
            <v>14.52</v>
          </cell>
          <cell r="J75">
            <v>3.63</v>
          </cell>
          <cell r="K75">
            <v>36.65</v>
          </cell>
        </row>
        <row r="76">
          <cell r="A76" t="str">
            <v>PLA-E01</v>
          </cell>
          <cell r="B76" t="str">
            <v>PLANTA DE ESTABILIZADO (120m3/h) FERRONI MP200</v>
          </cell>
          <cell r="C76">
            <v>0</v>
          </cell>
          <cell r="D76">
            <v>129400</v>
          </cell>
          <cell r="E76">
            <v>129400</v>
          </cell>
          <cell r="F76">
            <v>1</v>
          </cell>
          <cell r="G76">
            <v>14.23</v>
          </cell>
          <cell r="H76">
            <v>9.7100000000000009</v>
          </cell>
          <cell r="I76">
            <v>0</v>
          </cell>
          <cell r="J76">
            <v>0</v>
          </cell>
          <cell r="K76">
            <v>23.94</v>
          </cell>
        </row>
        <row r="77">
          <cell r="A77" t="str">
            <v>COL-001</v>
          </cell>
          <cell r="B77" t="str">
            <v>COLECTIVO MERCEDES BENZ LO1114/48</v>
          </cell>
          <cell r="C77">
            <v>140</v>
          </cell>
          <cell r="D77">
            <v>60000</v>
          </cell>
          <cell r="E77">
            <v>60000</v>
          </cell>
          <cell r="F77">
            <v>1</v>
          </cell>
          <cell r="G77">
            <v>6.6</v>
          </cell>
          <cell r="H77">
            <v>4.5</v>
          </cell>
          <cell r="I77">
            <v>7.39</v>
          </cell>
          <cell r="J77">
            <v>1.85</v>
          </cell>
          <cell r="K77">
            <v>20.34</v>
          </cell>
        </row>
        <row r="78">
          <cell r="A78" t="str">
            <v>CAM-F01</v>
          </cell>
          <cell r="B78" t="str">
            <v>CAMIONETA FORD F100</v>
          </cell>
          <cell r="C78">
            <v>115</v>
          </cell>
          <cell r="D78">
            <v>23950</v>
          </cell>
          <cell r="E78">
            <v>23950</v>
          </cell>
          <cell r="F78">
            <v>1</v>
          </cell>
          <cell r="G78">
            <v>2.63</v>
          </cell>
          <cell r="H78">
            <v>1.8</v>
          </cell>
          <cell r="I78">
            <v>6.07</v>
          </cell>
          <cell r="J78">
            <v>1.52</v>
          </cell>
          <cell r="K78">
            <v>12.02</v>
          </cell>
        </row>
        <row r="79">
          <cell r="A79" t="str">
            <v>CAM-NIS</v>
          </cell>
          <cell r="B79" t="str">
            <v>CAMIONETA TOYOTA HILUX</v>
          </cell>
          <cell r="C79">
            <v>90</v>
          </cell>
          <cell r="D79">
            <v>16950</v>
          </cell>
          <cell r="E79">
            <v>16950</v>
          </cell>
          <cell r="F79">
            <v>1</v>
          </cell>
          <cell r="G79">
            <v>1.86</v>
          </cell>
          <cell r="H79">
            <v>1.27</v>
          </cell>
          <cell r="I79">
            <v>4.75</v>
          </cell>
          <cell r="J79">
            <v>1.19</v>
          </cell>
          <cell r="K79">
            <v>9.07</v>
          </cell>
        </row>
        <row r="80">
          <cell r="A80" t="str">
            <v>CAM-SAV</v>
          </cell>
          <cell r="B80" t="str">
            <v>CAMIONETA VOLKSWAGEN SAVEIRO</v>
          </cell>
          <cell r="C80">
            <v>55</v>
          </cell>
          <cell r="D80">
            <v>12850</v>
          </cell>
          <cell r="E80">
            <v>12850</v>
          </cell>
          <cell r="F80">
            <v>1</v>
          </cell>
          <cell r="G80">
            <v>1.41</v>
          </cell>
          <cell r="H80">
            <v>0.96</v>
          </cell>
          <cell r="I80">
            <v>2.9</v>
          </cell>
          <cell r="J80">
            <v>0.73</v>
          </cell>
          <cell r="K80">
            <v>6</v>
          </cell>
        </row>
        <row r="81">
          <cell r="A81" t="str">
            <v>CAM-F14</v>
          </cell>
          <cell r="B81" t="str">
            <v>CAMION VOLCADOR FORD F14000</v>
          </cell>
          <cell r="C81">
            <v>140</v>
          </cell>
          <cell r="D81">
            <v>60000</v>
          </cell>
          <cell r="E81">
            <v>60000</v>
          </cell>
          <cell r="F81">
            <v>1</v>
          </cell>
          <cell r="G81">
            <v>6.6</v>
          </cell>
          <cell r="H81">
            <v>4.5</v>
          </cell>
          <cell r="I81">
            <v>7.39</v>
          </cell>
          <cell r="J81">
            <v>1.85</v>
          </cell>
          <cell r="K81">
            <v>20.34</v>
          </cell>
        </row>
        <row r="82">
          <cell r="A82" t="str">
            <v>CAM-FM7</v>
          </cell>
          <cell r="B82" t="str">
            <v>CAMION SEMI MACK FM786ST</v>
          </cell>
          <cell r="C82">
            <v>285</v>
          </cell>
          <cell r="D82">
            <v>86200</v>
          </cell>
          <cell r="E82">
            <v>86200</v>
          </cell>
          <cell r="F82">
            <v>1</v>
          </cell>
          <cell r="G82">
            <v>9.48</v>
          </cell>
          <cell r="H82">
            <v>6.47</v>
          </cell>
          <cell r="I82">
            <v>15.05</v>
          </cell>
          <cell r="J82">
            <v>3.76</v>
          </cell>
          <cell r="K82">
            <v>34.76</v>
          </cell>
        </row>
        <row r="83">
          <cell r="A83" t="str">
            <v>CAM-DM6</v>
          </cell>
          <cell r="B83" t="str">
            <v>CAMION VOLCADOR MACK</v>
          </cell>
          <cell r="C83">
            <v>350</v>
          </cell>
          <cell r="D83">
            <v>130000</v>
          </cell>
          <cell r="E83">
            <v>130000</v>
          </cell>
          <cell r="F83">
            <v>1</v>
          </cell>
          <cell r="G83">
            <v>14.3</v>
          </cell>
          <cell r="H83">
            <v>9.75</v>
          </cell>
          <cell r="I83">
            <v>18.48</v>
          </cell>
          <cell r="J83">
            <v>4.62</v>
          </cell>
          <cell r="K83">
            <v>47.15</v>
          </cell>
        </row>
        <row r="84">
          <cell r="A84" t="str">
            <v>SEM-VOL</v>
          </cell>
          <cell r="B84" t="str">
            <v>SEMIRREMOLQUE VOLC. LATERAL BIANCHI SR2-86 (20m3)</v>
          </cell>
          <cell r="C84">
            <v>0</v>
          </cell>
          <cell r="D84">
            <v>27500</v>
          </cell>
          <cell r="E84">
            <v>27500</v>
          </cell>
          <cell r="F84">
            <v>1</v>
          </cell>
          <cell r="G84">
            <v>3.03</v>
          </cell>
          <cell r="H84">
            <v>2.06</v>
          </cell>
          <cell r="I84">
            <v>0</v>
          </cell>
          <cell r="J84">
            <v>0</v>
          </cell>
          <cell r="K84">
            <v>5.09</v>
          </cell>
        </row>
        <row r="85">
          <cell r="A85" t="str">
            <v>SEM-PLA</v>
          </cell>
          <cell r="B85" t="str">
            <v>SEMIRREMOLQUE PLAYO ROMAPAR 25 TN</v>
          </cell>
          <cell r="C85">
            <v>0</v>
          </cell>
          <cell r="D85">
            <v>22000</v>
          </cell>
          <cell r="E85">
            <v>22000</v>
          </cell>
          <cell r="F85">
            <v>1</v>
          </cell>
          <cell r="G85">
            <v>2.42</v>
          </cell>
          <cell r="H85">
            <v>1.65</v>
          </cell>
          <cell r="I85">
            <v>0</v>
          </cell>
          <cell r="J85">
            <v>0</v>
          </cell>
          <cell r="K85">
            <v>4.07</v>
          </cell>
        </row>
        <row r="86">
          <cell r="A86" t="str">
            <v>ACO-REG</v>
          </cell>
          <cell r="B86" t="str">
            <v>ACOPLADO REGADOR PRATTI (20 m3)</v>
          </cell>
          <cell r="C86">
            <v>0</v>
          </cell>
          <cell r="D86">
            <v>13200</v>
          </cell>
          <cell r="E86">
            <v>13200</v>
          </cell>
          <cell r="F86">
            <v>1</v>
          </cell>
          <cell r="G86">
            <v>1.45</v>
          </cell>
          <cell r="H86">
            <v>0.99</v>
          </cell>
          <cell r="I86">
            <v>0</v>
          </cell>
          <cell r="J86">
            <v>0</v>
          </cell>
          <cell r="K86">
            <v>2.44</v>
          </cell>
        </row>
        <row r="87">
          <cell r="A87" t="str">
            <v>CMP-001</v>
          </cell>
          <cell r="B87" t="str">
            <v>COMPRESOR ATLAS COPCO XA90 (6m3/m)</v>
          </cell>
          <cell r="C87">
            <v>70</v>
          </cell>
          <cell r="D87">
            <v>15000</v>
          </cell>
          <cell r="E87">
            <v>15000</v>
          </cell>
          <cell r="F87">
            <v>1</v>
          </cell>
          <cell r="G87">
            <v>1.65</v>
          </cell>
          <cell r="H87">
            <v>1.1299999999999999</v>
          </cell>
          <cell r="I87">
            <v>3.7</v>
          </cell>
          <cell r="J87">
            <v>0.93</v>
          </cell>
          <cell r="K87">
            <v>7.41</v>
          </cell>
        </row>
        <row r="88">
          <cell r="A88" t="str">
            <v>CMP-002</v>
          </cell>
          <cell r="B88" t="str">
            <v>COMPRESOR INGERSOLL RAND XL825WCU (28m3/m)</v>
          </cell>
          <cell r="C88">
            <v>275</v>
          </cell>
          <cell r="D88">
            <v>50000</v>
          </cell>
          <cell r="E88">
            <v>50000</v>
          </cell>
          <cell r="F88">
            <v>1</v>
          </cell>
          <cell r="G88">
            <v>5.5</v>
          </cell>
          <cell r="H88">
            <v>3.75</v>
          </cell>
          <cell r="I88">
            <v>14.52</v>
          </cell>
          <cell r="J88">
            <v>3.63</v>
          </cell>
          <cell r="K88">
            <v>27.4</v>
          </cell>
        </row>
        <row r="89">
          <cell r="A89" t="str">
            <v>CMP-mar</v>
          </cell>
          <cell r="B89" t="str">
            <v>COMPRESOR ING.RAND XL825WCU c/martill</v>
          </cell>
          <cell r="C89">
            <v>275</v>
          </cell>
          <cell r="D89">
            <v>50000</v>
          </cell>
          <cell r="E89">
            <v>50000</v>
          </cell>
          <cell r="F89">
            <v>1</v>
          </cell>
          <cell r="G89">
            <v>5.5</v>
          </cell>
          <cell r="H89">
            <v>3.75</v>
          </cell>
          <cell r="I89">
            <v>14.52</v>
          </cell>
          <cell r="J89">
            <v>3.63</v>
          </cell>
          <cell r="K89">
            <v>27.4</v>
          </cell>
        </row>
        <row r="90">
          <cell r="A90" t="str">
            <v>CAR-PER</v>
          </cell>
          <cell r="B90" t="str">
            <v>CARRO PERFORADOR INGERSOLL RAND ECM350VL140</v>
          </cell>
          <cell r="C90">
            <v>0</v>
          </cell>
          <cell r="D90">
            <v>90000</v>
          </cell>
          <cell r="E90">
            <v>90000</v>
          </cell>
          <cell r="F90">
            <v>1</v>
          </cell>
          <cell r="G90">
            <v>9.9</v>
          </cell>
          <cell r="H90">
            <v>6.75</v>
          </cell>
          <cell r="I90">
            <v>0</v>
          </cell>
          <cell r="J90">
            <v>0</v>
          </cell>
          <cell r="K90">
            <v>16.649999999999999</v>
          </cell>
        </row>
        <row r="91">
          <cell r="A91" t="str">
            <v>PLA-A01</v>
          </cell>
          <cell r="B91" t="str">
            <v>PLANTA ASFALTICA MARINI MP70 E180(80tn/h)</v>
          </cell>
          <cell r="C91">
            <v>0</v>
          </cell>
          <cell r="D91">
            <v>500000</v>
          </cell>
          <cell r="E91">
            <v>500000</v>
          </cell>
          <cell r="F91">
            <v>1</v>
          </cell>
          <cell r="G91">
            <v>55</v>
          </cell>
          <cell r="H91">
            <v>37.5</v>
          </cell>
          <cell r="I91">
            <v>0</v>
          </cell>
          <cell r="J91">
            <v>0</v>
          </cell>
          <cell r="K91">
            <v>92.5</v>
          </cell>
        </row>
        <row r="92">
          <cell r="A92" t="str">
            <v>PLA-A02</v>
          </cell>
          <cell r="B92" t="str">
            <v>PLANTA ASFALTICA</v>
          </cell>
          <cell r="C92">
            <v>0</v>
          </cell>
          <cell r="D92">
            <v>800000</v>
          </cell>
          <cell r="E92">
            <v>800000</v>
          </cell>
          <cell r="F92">
            <v>1</v>
          </cell>
          <cell r="G92">
            <v>88</v>
          </cell>
          <cell r="H92">
            <v>60</v>
          </cell>
          <cell r="I92">
            <v>0</v>
          </cell>
          <cell r="J92">
            <v>0</v>
          </cell>
          <cell r="K92">
            <v>148</v>
          </cell>
        </row>
        <row r="93">
          <cell r="A93" t="str">
            <v>PLA-A03</v>
          </cell>
          <cell r="B93" t="str">
            <v>PLANTA ASFALTICA CIBER</v>
          </cell>
          <cell r="C93">
            <v>0</v>
          </cell>
          <cell r="D93">
            <v>250000</v>
          </cell>
          <cell r="E93">
            <v>250000</v>
          </cell>
          <cell r="F93">
            <v>1</v>
          </cell>
          <cell r="G93">
            <v>27.5</v>
          </cell>
          <cell r="H93">
            <v>18.75</v>
          </cell>
          <cell r="I93">
            <v>0</v>
          </cell>
          <cell r="J93">
            <v>0</v>
          </cell>
          <cell r="K93">
            <v>46.25</v>
          </cell>
        </row>
        <row r="94">
          <cell r="A94" t="str">
            <v>GRUA</v>
          </cell>
          <cell r="B94" t="str">
            <v>GRUA P&amp;H 255A</v>
          </cell>
          <cell r="C94">
            <v>90</v>
          </cell>
          <cell r="D94">
            <v>185000</v>
          </cell>
          <cell r="E94">
            <v>185000</v>
          </cell>
          <cell r="F94">
            <v>1</v>
          </cell>
          <cell r="G94">
            <v>20.350000000000001</v>
          </cell>
          <cell r="H94">
            <v>13.88</v>
          </cell>
          <cell r="I94">
            <v>4.75</v>
          </cell>
          <cell r="J94">
            <v>1.19</v>
          </cell>
          <cell r="K94">
            <v>40.17</v>
          </cell>
        </row>
        <row r="95">
          <cell r="A95" t="str">
            <v>PLA-TRI</v>
          </cell>
          <cell r="B95" t="str">
            <v>PLANTA TRITURADORA FACO 90 RB</v>
          </cell>
          <cell r="C95">
            <v>0</v>
          </cell>
          <cell r="D95">
            <v>200000</v>
          </cell>
          <cell r="E95">
            <v>200000</v>
          </cell>
          <cell r="F95">
            <v>1</v>
          </cell>
          <cell r="G95">
            <v>22</v>
          </cell>
          <cell r="H95">
            <v>15</v>
          </cell>
          <cell r="I95">
            <v>0</v>
          </cell>
          <cell r="J95">
            <v>0</v>
          </cell>
          <cell r="K95">
            <v>37</v>
          </cell>
        </row>
        <row r="96">
          <cell r="A96" t="str">
            <v>PLA-ZAR</v>
          </cell>
          <cell r="B96" t="str">
            <v>PLANTA DE ZARANDEO CEDARPIDS S6203</v>
          </cell>
          <cell r="C96">
            <v>0</v>
          </cell>
          <cell r="D96">
            <v>250000</v>
          </cell>
          <cell r="E96">
            <v>250000</v>
          </cell>
          <cell r="F96">
            <v>1</v>
          </cell>
          <cell r="G96">
            <v>27.5</v>
          </cell>
          <cell r="H96">
            <v>18.75</v>
          </cell>
          <cell r="I96">
            <v>0</v>
          </cell>
          <cell r="J96">
            <v>0</v>
          </cell>
          <cell r="K96">
            <v>46.25</v>
          </cell>
        </row>
        <row r="97">
          <cell r="A97" t="str">
            <v>REG-AGU</v>
          </cell>
          <cell r="B97" t="str">
            <v>CAMION REGADOR DE AGUA</v>
          </cell>
          <cell r="C97">
            <v>140</v>
          </cell>
          <cell r="D97">
            <v>46800</v>
          </cell>
          <cell r="E97">
            <v>46800</v>
          </cell>
          <cell r="F97">
            <v>1</v>
          </cell>
          <cell r="G97">
            <v>5.15</v>
          </cell>
          <cell r="H97">
            <v>3.51</v>
          </cell>
          <cell r="I97">
            <v>7.39</v>
          </cell>
          <cell r="J97">
            <v>1.85</v>
          </cell>
          <cell r="K97">
            <v>17.900000000000002</v>
          </cell>
        </row>
        <row r="98">
          <cell r="A98" t="str">
            <v>AUT-001</v>
          </cell>
          <cell r="B98" t="str">
            <v>AUTOMOVIL FIAT DUNA SXDAA</v>
          </cell>
          <cell r="C98">
            <v>60</v>
          </cell>
          <cell r="D98">
            <v>14100</v>
          </cell>
          <cell r="E98">
            <v>14100</v>
          </cell>
          <cell r="F98">
            <v>1</v>
          </cell>
          <cell r="G98">
            <v>1.55</v>
          </cell>
          <cell r="H98">
            <v>1.06</v>
          </cell>
          <cell r="I98">
            <v>3.17</v>
          </cell>
          <cell r="J98">
            <v>0.79</v>
          </cell>
          <cell r="K98">
            <v>6.57</v>
          </cell>
        </row>
        <row r="99">
          <cell r="A99" t="str">
            <v>AUT-002</v>
          </cell>
          <cell r="B99" t="str">
            <v>AUTOMOVIL VOLSWAGEN GOL GLD</v>
          </cell>
          <cell r="C99">
            <v>55</v>
          </cell>
          <cell r="D99">
            <v>14100</v>
          </cell>
          <cell r="E99">
            <v>14100</v>
          </cell>
          <cell r="F99">
            <v>1</v>
          </cell>
          <cell r="G99">
            <v>1.55</v>
          </cell>
          <cell r="H99">
            <v>1.06</v>
          </cell>
          <cell r="I99">
            <v>2.9</v>
          </cell>
          <cell r="J99">
            <v>0.73</v>
          </cell>
          <cell r="K99">
            <v>6.24</v>
          </cell>
        </row>
        <row r="100">
          <cell r="A100" t="str">
            <v>DIS-TER</v>
          </cell>
          <cell r="B100" t="str">
            <v>DISTRIB-TERMINADORA Hº CMI FR200</v>
          </cell>
          <cell r="C100">
            <v>20</v>
          </cell>
          <cell r="D100">
            <v>62600</v>
          </cell>
          <cell r="E100">
            <v>62600</v>
          </cell>
          <cell r="F100">
            <v>1</v>
          </cell>
          <cell r="G100">
            <v>6.89</v>
          </cell>
          <cell r="H100">
            <v>4.7</v>
          </cell>
          <cell r="I100">
            <v>1.06</v>
          </cell>
          <cell r="J100">
            <v>0.27</v>
          </cell>
          <cell r="K100">
            <v>12.92</v>
          </cell>
        </row>
        <row r="101">
          <cell r="A101" t="str">
            <v>PER</v>
          </cell>
          <cell r="B101" t="str">
            <v>PERFORADORA SOIL-MEC RTC - SUPER</v>
          </cell>
          <cell r="C101">
            <v>120</v>
          </cell>
          <cell r="D101">
            <v>150000</v>
          </cell>
          <cell r="E101">
            <v>150000</v>
          </cell>
          <cell r="F101">
            <v>1</v>
          </cell>
          <cell r="G101">
            <v>16.5</v>
          </cell>
          <cell r="H101">
            <v>11.25</v>
          </cell>
          <cell r="I101">
            <v>6.34</v>
          </cell>
          <cell r="J101">
            <v>1.59</v>
          </cell>
          <cell r="K101">
            <v>35.680000000000007</v>
          </cell>
        </row>
        <row r="102">
          <cell r="A102" t="str">
            <v>GRU</v>
          </cell>
          <cell r="B102" t="str">
            <v>GRUA KOCUM - LANDSVERK 250</v>
          </cell>
          <cell r="C102">
            <v>180</v>
          </cell>
          <cell r="D102">
            <v>300000</v>
          </cell>
          <cell r="E102">
            <v>300000</v>
          </cell>
          <cell r="F102">
            <v>1</v>
          </cell>
          <cell r="G102">
            <v>33</v>
          </cell>
          <cell r="H102">
            <v>22.5</v>
          </cell>
          <cell r="I102">
            <v>9.5</v>
          </cell>
          <cell r="J102">
            <v>2.38</v>
          </cell>
          <cell r="K102">
            <v>67.38</v>
          </cell>
        </row>
        <row r="103">
          <cell r="A103" t="str">
            <v>HAM</v>
          </cell>
          <cell r="B103" t="str">
            <v>HAMMER - GRAB Y CINCEL 3 TN</v>
          </cell>
          <cell r="C103">
            <v>0</v>
          </cell>
          <cell r="D103">
            <v>40000</v>
          </cell>
          <cell r="E103">
            <v>40000</v>
          </cell>
          <cell r="F103">
            <v>1</v>
          </cell>
          <cell r="G103">
            <v>4.4000000000000004</v>
          </cell>
          <cell r="H103">
            <v>3</v>
          </cell>
          <cell r="I103">
            <v>0</v>
          </cell>
          <cell r="J103">
            <v>0</v>
          </cell>
          <cell r="K103">
            <v>7.4</v>
          </cell>
        </row>
        <row r="104">
          <cell r="A104" t="str">
            <v>ENT</v>
          </cell>
          <cell r="B104" t="str">
            <v>ENTUBADORA HIDRAULICA SOIL MEC</v>
          </cell>
          <cell r="C104">
            <v>130</v>
          </cell>
          <cell r="D104">
            <v>180000</v>
          </cell>
          <cell r="E104">
            <v>180000</v>
          </cell>
          <cell r="F104">
            <v>1</v>
          </cell>
          <cell r="G104">
            <v>19.8</v>
          </cell>
          <cell r="H104">
            <v>13.5</v>
          </cell>
          <cell r="I104">
            <v>6.86</v>
          </cell>
          <cell r="J104">
            <v>1.72</v>
          </cell>
          <cell r="K104">
            <v>41.879999999999995</v>
          </cell>
        </row>
        <row r="105">
          <cell r="A105" t="str">
            <v>HOR-MAN</v>
          </cell>
          <cell r="B105" t="str">
            <v>HORMIGONERA MANUAL</v>
          </cell>
          <cell r="C105">
            <v>20</v>
          </cell>
          <cell r="D105">
            <v>5000</v>
          </cell>
          <cell r="E105">
            <v>5000</v>
          </cell>
          <cell r="F105">
            <v>1</v>
          </cell>
          <cell r="G105">
            <v>0.55000000000000004</v>
          </cell>
          <cell r="H105">
            <v>0.38</v>
          </cell>
          <cell r="I105">
            <v>1.06</v>
          </cell>
          <cell r="J105">
            <v>0.27</v>
          </cell>
          <cell r="K105">
            <v>2.2600000000000002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"/>
      <sheetName val="Mat2"/>
      <sheetName val="Hormigón"/>
      <sheetName val="MdeO"/>
      <sheetName val="Gastos Generales"/>
      <sheetName val="Memoria"/>
      <sheetName val="Detalle MdeO"/>
      <sheetName val="Equipos Nosiglia"/>
      <sheetName val="Equipos"/>
      <sheetName val="Organigrama"/>
      <sheetName val="Inversiones"/>
      <sheetName val="Analisis"/>
      <sheetName val="Presupuesto"/>
      <sheetName val="Curva"/>
      <sheetName val="Plan"/>
      <sheetName val="Propuesta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ENTIDAD BINACIONAL YACYRETÁ</v>
          </cell>
        </row>
        <row r="3">
          <cell r="A3" t="str">
            <v>LICITACIÓN PÚBLICA EBY - BIRF Nº175</v>
          </cell>
        </row>
        <row r="7">
          <cell r="A7" t="str">
            <v>Empresa Oferente: Carlos R. Nosiglia Construcciones S.R.L. - Hidrelco S.R.L. - U.T.E.</v>
          </cell>
        </row>
      </sheetData>
      <sheetData sheetId="13" refreshError="1"/>
      <sheetData sheetId="14" refreshError="1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P "/>
      <sheetName val="EI"/>
      <sheetName val="PRES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MPUTO"/>
      <sheetName val="equipos 2"/>
      <sheetName val="Personal"/>
      <sheetName val="Equipos"/>
      <sheetName val="Flujo inversiones"/>
      <sheetName val="Curva"/>
      <sheetName val="%"/>
      <sheetName val="Propuesta"/>
      <sheetName val="Computo y costo costo"/>
      <sheetName val="MdeO"/>
      <sheetName val="Eq"/>
      <sheetName val="Detalle MdeO"/>
      <sheetName val="Módulo1"/>
      <sheetName val="Analisis"/>
      <sheetName val="Ma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alc"/>
      <sheetName val="MATER"/>
      <sheetName val="polinomica"/>
      <sheetName val="Hoja1"/>
      <sheetName val="analisisprecios"/>
      <sheetName val="MATERIAL"/>
      <sheetName val="M_OBRA"/>
      <sheetName val="mobrabolla"/>
      <sheetName val="EQUIPOS"/>
      <sheetName val="equibolla"/>
      <sheetName val="coefresu"/>
      <sheetName val="plantrab"/>
      <sheetName val="curvainv"/>
      <sheetName val="MATER (2)"/>
      <sheetName val="MATER_(2)"/>
      <sheetName val="GASTOS GENERAL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eas"/>
      <sheetName val="Analisis"/>
      <sheetName val="Estandares"/>
      <sheetName val="Presupuesto"/>
      <sheetName val="Aux"/>
      <sheetName val="Explosion"/>
      <sheetName val="Insumos"/>
    </sheetNames>
    <sheetDataSet>
      <sheetData sheetId="0">
        <row r="4">
          <cell r="B4" t="str">
            <v>Cod_Tarea</v>
          </cell>
          <cell r="C4" t="str">
            <v>Tarea</v>
          </cell>
          <cell r="D4" t="str">
            <v>Unidad</v>
          </cell>
          <cell r="E4" t="str">
            <v>Unitario</v>
          </cell>
          <cell r="F4" t="str">
            <v>Comentario</v>
          </cell>
        </row>
        <row r="5">
          <cell r="B5" t="str">
            <v>TP-00</v>
          </cell>
          <cell r="C5" t="str">
            <v>TRABAJOS PRELIMINARES</v>
          </cell>
          <cell r="D5" t="str">
            <v/>
          </cell>
        </row>
        <row r="6">
          <cell r="B6" t="str">
            <v>TP-01</v>
          </cell>
          <cell r="C6" t="str">
            <v>Preparacion del obrador, vallado</v>
          </cell>
          <cell r="D6" t="str">
            <v>gl</v>
          </cell>
          <cell r="E6">
            <v>1579.9982102479341</v>
          </cell>
        </row>
        <row r="7">
          <cell r="B7" t="str">
            <v>TP-02</v>
          </cell>
          <cell r="C7" t="str">
            <v>Replanteo</v>
          </cell>
          <cell r="D7" t="str">
            <v>gl</v>
          </cell>
          <cell r="E7">
            <v>940.00237522512396</v>
          </cell>
        </row>
        <row r="8">
          <cell r="B8" t="str">
            <v>TP-03</v>
          </cell>
          <cell r="C8" t="str">
            <v>Limpieza del terreno</v>
          </cell>
          <cell r="D8" t="str">
            <v>gl</v>
          </cell>
          <cell r="E8">
            <v>864.99964800000021</v>
          </cell>
        </row>
        <row r="9">
          <cell r="B9" t="str">
            <v>TP-04</v>
          </cell>
          <cell r="C9" t="str">
            <v>Cartel de obra</v>
          </cell>
          <cell r="D9" t="str">
            <v>gl</v>
          </cell>
          <cell r="E9">
            <v>408.54942000000005</v>
          </cell>
        </row>
        <row r="10">
          <cell r="B10" t="str">
            <v>MS-00</v>
          </cell>
          <cell r="C10" t="str">
            <v>MOVIMIENTO DE TIERRA</v>
          </cell>
        </row>
        <row r="11">
          <cell r="B11" t="str">
            <v>MS-01</v>
          </cell>
          <cell r="C11" t="str">
            <v>Excavación de bases</v>
          </cell>
          <cell r="D11" t="str">
            <v>m3,</v>
          </cell>
          <cell r="E11">
            <v>64.61</v>
          </cell>
        </row>
        <row r="12">
          <cell r="B12" t="str">
            <v>MS-02</v>
          </cell>
          <cell r="C12" t="str">
            <v>Excavación de zanja par encadenados inc. Zanja de expans.</v>
          </cell>
          <cell r="D12" t="str">
            <v>m3,</v>
          </cell>
          <cell r="E12">
            <v>45.77</v>
          </cell>
        </row>
        <row r="13">
          <cell r="B13" t="str">
            <v>MS-03</v>
          </cell>
          <cell r="C13" t="str">
            <v>Excavación de pilotines</v>
          </cell>
          <cell r="D13" t="str">
            <v>m</v>
          </cell>
          <cell r="E13">
            <v>17.504164800000005</v>
          </cell>
        </row>
        <row r="14">
          <cell r="B14" t="str">
            <v>MS-04</v>
          </cell>
          <cell r="C14" t="str">
            <v>Excavación de cimientos comunes</v>
          </cell>
          <cell r="D14" t="str">
            <v>m3,</v>
          </cell>
          <cell r="E14">
            <v>45.765181440000006</v>
          </cell>
        </row>
        <row r="15">
          <cell r="B15" t="str">
            <v>MS-05</v>
          </cell>
          <cell r="C15" t="str">
            <v>Excavación para sala sono acústica</v>
          </cell>
          <cell r="D15" t="str">
            <v>m3,</v>
          </cell>
          <cell r="E15">
            <v>64.613376000000002</v>
          </cell>
        </row>
        <row r="16">
          <cell r="B16" t="str">
            <v>MS-06</v>
          </cell>
          <cell r="C16" t="str">
            <v>Desmonte y nivelación</v>
          </cell>
          <cell r="D16" t="str">
            <v>gl</v>
          </cell>
          <cell r="E16">
            <v>1380.0046464000002</v>
          </cell>
        </row>
        <row r="17">
          <cell r="B17" t="str">
            <v>HA-00</v>
          </cell>
          <cell r="C17" t="str">
            <v>ESTRUCTURA DE HORMIGON ARMADO</v>
          </cell>
        </row>
        <row r="18">
          <cell r="B18" t="str">
            <v>HA-01</v>
          </cell>
          <cell r="C18" t="str">
            <v>Bases</v>
          </cell>
          <cell r="D18" t="str">
            <v>M3</v>
          </cell>
          <cell r="E18">
            <v>572.63092720661166</v>
          </cell>
        </row>
        <row r="19">
          <cell r="B19" t="str">
            <v>HA-02</v>
          </cell>
          <cell r="C19" t="str">
            <v>Pilotines de HA</v>
          </cell>
          <cell r="D19" t="str">
            <v>m</v>
          </cell>
          <cell r="E19">
            <v>55.963039239669428</v>
          </cell>
        </row>
        <row r="20">
          <cell r="B20" t="str">
            <v>HA-03</v>
          </cell>
          <cell r="C20" t="str">
            <v xml:space="preserve">Troncos de columnas </v>
          </cell>
          <cell r="D20" t="str">
            <v>M3</v>
          </cell>
          <cell r="E20">
            <v>1155.3842008264464</v>
          </cell>
        </row>
        <row r="21">
          <cell r="B21" t="str">
            <v>HA-04</v>
          </cell>
          <cell r="C21" t="str">
            <v>Encadenado inferior</v>
          </cell>
          <cell r="D21" t="str">
            <v>M3</v>
          </cell>
          <cell r="E21">
            <v>1057.437975554589</v>
          </cell>
        </row>
        <row r="22">
          <cell r="B22" t="str">
            <v>HA-05</v>
          </cell>
          <cell r="C22" t="str">
            <v>Columnas cuadradas</v>
          </cell>
          <cell r="D22" t="str">
            <v>M3</v>
          </cell>
          <cell r="E22">
            <v>1322.5467846942149</v>
          </cell>
        </row>
        <row r="23">
          <cell r="B23" t="str">
            <v>HA-06</v>
          </cell>
          <cell r="C23" t="str">
            <v>Losas alivianadas de bloques cerámicos y viguetas pretensadas</v>
          </cell>
          <cell r="D23" t="str">
            <v>M2</v>
          </cell>
          <cell r="E23">
            <v>119.74451712396694</v>
          </cell>
        </row>
        <row r="24">
          <cell r="B24" t="str">
            <v>HA-07</v>
          </cell>
          <cell r="C24" t="str">
            <v>Losas llenas</v>
          </cell>
          <cell r="D24" t="str">
            <v>M3</v>
          </cell>
          <cell r="E24">
            <v>1120.9254539504132</v>
          </cell>
        </row>
        <row r="25">
          <cell r="B25" t="str">
            <v>HA-08</v>
          </cell>
          <cell r="C25" t="str">
            <v>Vigas</v>
          </cell>
          <cell r="D25" t="str">
            <v>M3</v>
          </cell>
          <cell r="E25">
            <v>1379.2502383735539</v>
          </cell>
        </row>
        <row r="26">
          <cell r="B26" t="str">
            <v>HA-09</v>
          </cell>
          <cell r="C26" t="str">
            <v>Encadenado superior</v>
          </cell>
          <cell r="D26" t="str">
            <v>M3</v>
          </cell>
          <cell r="E26">
            <v>1129.16134785124</v>
          </cell>
        </row>
        <row r="27">
          <cell r="B27" t="str">
            <v>HA-10</v>
          </cell>
          <cell r="C27" t="str">
            <v>Columnas circulares</v>
          </cell>
          <cell r="D27" t="str">
            <v>M3</v>
          </cell>
          <cell r="E27">
            <v>1485.8495538842976</v>
          </cell>
        </row>
        <row r="28">
          <cell r="B28" t="str">
            <v>HA-11</v>
          </cell>
          <cell r="C28" t="str">
            <v>Dintel antepechos, refuerzos y pelos de anclaje en mampostería</v>
          </cell>
          <cell r="D28" t="str">
            <v>gl</v>
          </cell>
          <cell r="E28">
            <v>359.9987931818182</v>
          </cell>
        </row>
        <row r="29">
          <cell r="B29" t="str">
            <v>HA-12</v>
          </cell>
          <cell r="C29" t="str">
            <v>Refuerzos continuos de acero en mampostería</v>
          </cell>
          <cell r="D29" t="str">
            <v>gl</v>
          </cell>
          <cell r="E29">
            <v>479.99992165289262</v>
          </cell>
        </row>
        <row r="30">
          <cell r="B30" t="str">
            <v>HA-13</v>
          </cell>
          <cell r="C30" t="str">
            <v>Correa metalicas de perfil de chapa</v>
          </cell>
          <cell r="D30" t="str">
            <v>m</v>
          </cell>
          <cell r="E30">
            <v>56.246400000000001</v>
          </cell>
        </row>
        <row r="31">
          <cell r="B31" t="str">
            <v>HA-14</v>
          </cell>
          <cell r="C31" t="str">
            <v>Vigas metálicas de perfil de chapa</v>
          </cell>
          <cell r="D31" t="str">
            <v>m</v>
          </cell>
          <cell r="E31">
            <v>63.447300000000006</v>
          </cell>
        </row>
        <row r="32">
          <cell r="B32" t="str">
            <v>ZA-00</v>
          </cell>
          <cell r="C32" t="str">
            <v>ZAPATAS</v>
          </cell>
        </row>
        <row r="33">
          <cell r="B33" t="str">
            <v>ZA-01</v>
          </cell>
          <cell r="C33" t="str">
            <v>Zapata</v>
          </cell>
          <cell r="D33" t="str">
            <v>m3</v>
          </cell>
          <cell r="E33">
            <v>167.62173792396698</v>
          </cell>
        </row>
        <row r="34">
          <cell r="B34" t="str">
            <v>MA-00</v>
          </cell>
          <cell r="C34" t="str">
            <v>MAMPOSTERIAS</v>
          </cell>
        </row>
        <row r="35">
          <cell r="B35" t="str">
            <v>MA-01</v>
          </cell>
          <cell r="C35" t="str">
            <v>Mampostería de ladrillo comun en cimientos</v>
          </cell>
          <cell r="D35" t="str">
            <v>M3</v>
          </cell>
          <cell r="E35">
            <v>346.17011504132239</v>
          </cell>
        </row>
        <row r="36">
          <cell r="B36" t="str">
            <v>MA-02</v>
          </cell>
          <cell r="C36" t="str">
            <v>Mamposteria en elevación de ,30m de espesor con ladrillos comunes</v>
          </cell>
          <cell r="D36" t="str">
            <v>m3</v>
          </cell>
          <cell r="E36">
            <v>355.56983916694219</v>
          </cell>
        </row>
        <row r="37">
          <cell r="B37" t="str">
            <v>MA-03</v>
          </cell>
          <cell r="C37" t="str">
            <v>Mampostería en elevacion de 0,15m de espesor en ladrillos comunes</v>
          </cell>
          <cell r="D37" t="str">
            <v>M3</v>
          </cell>
          <cell r="E37">
            <v>355.56983916694219</v>
          </cell>
        </row>
        <row r="38">
          <cell r="B38" t="str">
            <v>MA-50</v>
          </cell>
          <cell r="C38" t="str">
            <v>Mampostería de ladrillo hueco 18x18x33</v>
          </cell>
          <cell r="D38" t="str">
            <v>M3</v>
          </cell>
          <cell r="E38">
            <v>359.27933083140505</v>
          </cell>
        </row>
        <row r="39">
          <cell r="B39" t="str">
            <v>MA-40</v>
          </cell>
          <cell r="C39" t="str">
            <v>Mampostería de ladrillo hueco 12x18x33</v>
          </cell>
          <cell r="D39" t="str">
            <v>M2</v>
          </cell>
          <cell r="E39">
            <v>48.14934518677687</v>
          </cell>
        </row>
        <row r="40">
          <cell r="B40" t="str">
            <v>MA-30</v>
          </cell>
          <cell r="C40" t="str">
            <v>Mampostería de ladrillo hueco 8x18x33</v>
          </cell>
          <cell r="D40" t="str">
            <v>M2</v>
          </cell>
          <cell r="E40">
            <v>47.755773934602956</v>
          </cell>
        </row>
        <row r="41">
          <cell r="B41" t="str">
            <v>MA-60</v>
          </cell>
          <cell r="C41" t="str">
            <v xml:space="preserve">Mampostería de elevación con ladrillos de vidrio, con cámara de aire </v>
          </cell>
          <cell r="D41" t="str">
            <v>M2</v>
          </cell>
          <cell r="E41">
            <v>0</v>
          </cell>
        </row>
        <row r="42">
          <cell r="B42" t="str">
            <v>CA-00</v>
          </cell>
          <cell r="C42" t="str">
            <v>CAPAS AISLADORAS</v>
          </cell>
        </row>
        <row r="43">
          <cell r="B43" t="str">
            <v>CA-10</v>
          </cell>
          <cell r="C43" t="str">
            <v>Horizontal incluido unión entre capas</v>
          </cell>
          <cell r="D43" t="str">
            <v>M2</v>
          </cell>
          <cell r="E43">
            <v>18.029007312396693</v>
          </cell>
        </row>
        <row r="44">
          <cell r="B44" t="str">
            <v>CA-20</v>
          </cell>
          <cell r="C44" t="str">
            <v>Capa aisladora vertical en donde se indica en rampa y cantero</v>
          </cell>
          <cell r="D44" t="str">
            <v>M2</v>
          </cell>
          <cell r="E44">
            <v>49.442117423801662</v>
          </cell>
        </row>
        <row r="45">
          <cell r="B45" t="str">
            <v>CU-00</v>
          </cell>
          <cell r="C45" t="str">
            <v>CUBIERTAS</v>
          </cell>
        </row>
        <row r="46">
          <cell r="B46" t="str">
            <v>CU-01</v>
          </cell>
          <cell r="C46" t="str">
            <v>De chapa ondulada común de HºGº Nº25, incluido aislación del tipo Isolant TBA10 s/cláusulas</v>
          </cell>
          <cell r="D46" t="str">
            <v>m2</v>
          </cell>
          <cell r="E46">
            <v>73.241820000000018</v>
          </cell>
        </row>
        <row r="47">
          <cell r="B47" t="str">
            <v>CU-02</v>
          </cell>
          <cell r="C47" t="str">
            <v>Babetas de chapa galvanizada Nº 22 según cláusulas</v>
          </cell>
          <cell r="D47" t="str">
            <v>m</v>
          </cell>
          <cell r="E47">
            <v>39.671726400000011</v>
          </cell>
        </row>
        <row r="48">
          <cell r="B48" t="str">
            <v>CU-03</v>
          </cell>
          <cell r="C48" t="str">
            <v xml:space="preserve">Plana sobre losa de hormigón </v>
          </cell>
          <cell r="D48" t="str">
            <v>m2</v>
          </cell>
          <cell r="E48">
            <v>88.147213199999996</v>
          </cell>
        </row>
        <row r="49">
          <cell r="B49" t="str">
            <v>R-00</v>
          </cell>
          <cell r="C49" t="str">
            <v xml:space="preserve">REVOQUES </v>
          </cell>
        </row>
        <row r="50">
          <cell r="B50" t="str">
            <v>RI-20</v>
          </cell>
          <cell r="C50" t="str">
            <v>Interior completo a la cal terminado al fieltro</v>
          </cell>
          <cell r="D50" t="str">
            <v>m2</v>
          </cell>
          <cell r="E50">
            <v>27.844133712396701</v>
          </cell>
        </row>
        <row r="51">
          <cell r="B51" t="str">
            <v>RE-20</v>
          </cell>
          <cell r="C51" t="str">
            <v>Exterior completo a la cal terminado al fieltro</v>
          </cell>
          <cell r="D51" t="str">
            <v>m2</v>
          </cell>
          <cell r="E51">
            <v>37.394909047933893</v>
          </cell>
        </row>
        <row r="52">
          <cell r="B52" t="str">
            <v>RI-10</v>
          </cell>
          <cell r="C52" t="str">
            <v>Jaharro bajo revestimiento cerámico</v>
          </cell>
          <cell r="D52" t="str">
            <v>m2</v>
          </cell>
          <cell r="E52">
            <v>16.071463309090912</v>
          </cell>
        </row>
        <row r="53">
          <cell r="B53" t="str">
            <v>RI-30</v>
          </cell>
          <cell r="C53" t="str">
            <v>Revoque impermeable para revestimiento de ladrillos vistos e interior de canteros</v>
          </cell>
          <cell r="D53" t="str">
            <v>m2</v>
          </cell>
          <cell r="E53">
            <v>20.876901709090916</v>
          </cell>
        </row>
        <row r="54">
          <cell r="B54" t="str">
            <v>RI-40</v>
          </cell>
          <cell r="C54" t="str">
            <v>Alisado de cemento, según cláusulas</v>
          </cell>
          <cell r="D54" t="str">
            <v>m2</v>
          </cell>
          <cell r="E54">
            <v>42.651138555371908</v>
          </cell>
        </row>
        <row r="55">
          <cell r="B55" t="str">
            <v>RI-50</v>
          </cell>
          <cell r="C55" t="str">
            <v xml:space="preserve">Jaharro interior, previo azotado impermeable en donde se indica </v>
          </cell>
          <cell r="D55" t="str">
            <v>m2</v>
          </cell>
          <cell r="E55">
            <v>24.729195838016533</v>
          </cell>
        </row>
        <row r="56">
          <cell r="B56" t="str">
            <v>RI-60</v>
          </cell>
          <cell r="C56" t="str">
            <v>Azotado impermeable, donde se indica</v>
          </cell>
          <cell r="D56" t="str">
            <v>m2</v>
          </cell>
          <cell r="E56">
            <v>8.6623884892561982</v>
          </cell>
        </row>
        <row r="57">
          <cell r="B57" t="str">
            <v>CI-00</v>
          </cell>
          <cell r="C57" t="str">
            <v>CIELORRASOS</v>
          </cell>
        </row>
        <row r="58">
          <cell r="B58" t="str">
            <v>CI-10</v>
          </cell>
          <cell r="C58" t="str">
            <v>Aplicado a la cal según cláusulas</v>
          </cell>
          <cell r="D58" t="str">
            <v>m2</v>
          </cell>
          <cell r="E58">
            <v>33.390049209917365</v>
          </cell>
        </row>
        <row r="59">
          <cell r="B59" t="str">
            <v>CI-30</v>
          </cell>
          <cell r="C59" t="str">
            <v>De placas de yeso</v>
          </cell>
          <cell r="D59" t="str">
            <v>m2</v>
          </cell>
          <cell r="E59">
            <v>40.797351000000006</v>
          </cell>
        </row>
        <row r="60">
          <cell r="B60" t="str">
            <v>CI-40</v>
          </cell>
          <cell r="C60" t="str">
            <v>Suspendido a la cal</v>
          </cell>
          <cell r="D60" t="str">
            <v>m2</v>
          </cell>
          <cell r="E60">
            <v>86.710212684297531</v>
          </cell>
        </row>
        <row r="61">
          <cell r="B61" t="str">
            <v>CO-00</v>
          </cell>
          <cell r="C61" t="str">
            <v>CONTRAPISOS</v>
          </cell>
        </row>
        <row r="62">
          <cell r="B62" t="str">
            <v>CO-20</v>
          </cell>
          <cell r="C62" t="str">
            <v xml:space="preserve">Contrapiso s/terr.nat. de H.P. esp.10cm </v>
          </cell>
          <cell r="D62" t="str">
            <v>m2</v>
          </cell>
          <cell r="E62">
            <v>17.745650300826451</v>
          </cell>
        </row>
        <row r="63">
          <cell r="B63" t="str">
            <v>CO-10</v>
          </cell>
          <cell r="C63" t="str">
            <v>De HºPº de 10cm de espesor para banquina</v>
          </cell>
          <cell r="D63" t="str">
            <v>m2</v>
          </cell>
          <cell r="E63">
            <v>17.745650300826451</v>
          </cell>
        </row>
        <row r="64">
          <cell r="B64" t="str">
            <v>CO-30</v>
          </cell>
          <cell r="C64" t="str">
            <v>De HºPº de 12 cm de espesor, para exterior</v>
          </cell>
          <cell r="D64" t="str">
            <v>m2</v>
          </cell>
          <cell r="E64">
            <v>20.04941990082645</v>
          </cell>
        </row>
        <row r="65">
          <cell r="B65" t="str">
            <v>PI-00</v>
          </cell>
          <cell r="C65" t="str">
            <v>PISOS</v>
          </cell>
        </row>
        <row r="66">
          <cell r="B66" t="str">
            <v>PI-10</v>
          </cell>
          <cell r="C66" t="str">
            <v>Pisos de madera dura s/ clausulas</v>
          </cell>
          <cell r="D66" t="str">
            <v>m2</v>
          </cell>
          <cell r="E66">
            <v>110.37993120000002</v>
          </cell>
        </row>
        <row r="67">
          <cell r="B67" t="str">
            <v>PI-20</v>
          </cell>
          <cell r="C67" t="str">
            <v>De granito del tipo Thin Compact de 30x30cm. Color Rojo Dragón</v>
          </cell>
          <cell r="D67" t="str">
            <v>m2</v>
          </cell>
          <cell r="E67">
            <v>62.16004800000001</v>
          </cell>
        </row>
        <row r="68">
          <cell r="B68" t="str">
            <v>PI-30</v>
          </cell>
          <cell r="C68" t="str">
            <v>De granito del tipo Thin Compact de 30x30cm. Color Blanco Glaciar</v>
          </cell>
          <cell r="D68" t="str">
            <v>m2</v>
          </cell>
          <cell r="E68">
            <v>62.16004800000001</v>
          </cell>
        </row>
        <row r="69">
          <cell r="B69" t="str">
            <v>PI-40</v>
          </cell>
          <cell r="C69" t="str">
            <v>Laja de Hormigón vibrado terminación lisa</v>
          </cell>
          <cell r="D69" t="str">
            <v>m2</v>
          </cell>
          <cell r="E69">
            <v>44.451504000000007</v>
          </cell>
        </row>
        <row r="70">
          <cell r="B70" t="str">
            <v>PI-50</v>
          </cell>
          <cell r="C70" t="str">
            <v>De cemento rodillado</v>
          </cell>
          <cell r="D70" t="str">
            <v>m2</v>
          </cell>
          <cell r="E70">
            <v>24.962903999999998</v>
          </cell>
        </row>
        <row r="71">
          <cell r="B71" t="str">
            <v>ZO-00</v>
          </cell>
          <cell r="C71" t="str">
            <v>ZOCALOS</v>
          </cell>
        </row>
        <row r="72">
          <cell r="B72" t="str">
            <v>ZO-10</v>
          </cell>
          <cell r="C72" t="str">
            <v>De madera dura en los locales donde se coloque piso de madera</v>
          </cell>
          <cell r="D72" t="str">
            <v>ml</v>
          </cell>
          <cell r="E72">
            <v>10.203570000000001</v>
          </cell>
        </row>
        <row r="73">
          <cell r="B73" t="str">
            <v>ZO-20</v>
          </cell>
          <cell r="C73" t="str">
            <v>De granito del tipo Thin Compact</v>
          </cell>
          <cell r="D73" t="str">
            <v>ml</v>
          </cell>
          <cell r="E73">
            <v>14.971716000000002</v>
          </cell>
        </row>
        <row r="74">
          <cell r="B74" t="str">
            <v>REV-00</v>
          </cell>
          <cell r="C74" t="str">
            <v>REVESTIMIENTOS</v>
          </cell>
        </row>
        <row r="75">
          <cell r="B75" t="str">
            <v>REV-10</v>
          </cell>
          <cell r="C75" t="str">
            <v>Bastones de ladrillo según cláusulas</v>
          </cell>
          <cell r="D75" t="str">
            <v>m2</v>
          </cell>
          <cell r="E75">
            <v>23.201047695867771</v>
          </cell>
        </row>
        <row r="76">
          <cell r="B76" t="str">
            <v>REV-20</v>
          </cell>
          <cell r="C76" t="str">
            <v xml:space="preserve">Ceramicos esmaltados mate </v>
          </cell>
          <cell r="D76" t="str">
            <v>m2</v>
          </cell>
          <cell r="E76">
            <v>41.615920800000005</v>
          </cell>
        </row>
        <row r="77">
          <cell r="B77" t="str">
            <v>REV-30</v>
          </cell>
          <cell r="C77" t="str">
            <v>Revetimientos acusticos</v>
          </cell>
          <cell r="D77" t="str">
            <v>m2</v>
          </cell>
          <cell r="E77">
            <v>52.147800000000011</v>
          </cell>
        </row>
        <row r="78">
          <cell r="B78" t="str">
            <v>CAR-00</v>
          </cell>
          <cell r="C78" t="str">
            <v>CARPINTERIA</v>
          </cell>
        </row>
        <row r="79">
          <cell r="B79" t="str">
            <v>CAR-10</v>
          </cell>
          <cell r="C79" t="str">
            <v>De madera Puerta P2</v>
          </cell>
          <cell r="D79" t="str">
            <v>Nº</v>
          </cell>
          <cell r="E79">
            <v>344.949679338843</v>
          </cell>
        </row>
        <row r="80">
          <cell r="B80" t="str">
            <v>CAR-11</v>
          </cell>
          <cell r="C80" t="str">
            <v>De madera Puerta P6</v>
          </cell>
          <cell r="D80" t="str">
            <v>Nº</v>
          </cell>
          <cell r="E80">
            <v>444.91987933884297</v>
          </cell>
        </row>
        <row r="81">
          <cell r="B81" t="str">
            <v>CAR-12</v>
          </cell>
          <cell r="C81" t="str">
            <v>De madera Puerta Pp</v>
          </cell>
          <cell r="D81" t="str">
            <v>Nº</v>
          </cell>
          <cell r="E81">
            <v>444.91987933884297</v>
          </cell>
        </row>
        <row r="82">
          <cell r="B82" t="str">
            <v>CAR-13</v>
          </cell>
          <cell r="C82" t="str">
            <v>De aluminio Puerta P1</v>
          </cell>
          <cell r="D82" t="str">
            <v>Nº</v>
          </cell>
          <cell r="E82">
            <v>1591.296679338843</v>
          </cell>
        </row>
        <row r="83">
          <cell r="B83" t="str">
            <v>CAR-14</v>
          </cell>
          <cell r="C83" t="str">
            <v>De aluminio Puerta P3</v>
          </cell>
          <cell r="D83" t="str">
            <v>Nº</v>
          </cell>
          <cell r="E83">
            <v>541.69867933884302</v>
          </cell>
        </row>
        <row r="84">
          <cell r="B84" t="str">
            <v>CAR-15</v>
          </cell>
          <cell r="C84" t="str">
            <v>De aluminio Puerta P5</v>
          </cell>
          <cell r="D84" t="str">
            <v>Nº</v>
          </cell>
          <cell r="E84">
            <v>840.1512793388431</v>
          </cell>
        </row>
        <row r="85">
          <cell r="B85" t="str">
            <v>CAR-16</v>
          </cell>
          <cell r="C85" t="str">
            <v>De aluminio Puerta P7</v>
          </cell>
          <cell r="D85" t="str">
            <v>Nº</v>
          </cell>
          <cell r="E85">
            <v>1794.9954793388433</v>
          </cell>
        </row>
        <row r="86">
          <cell r="B86" t="str">
            <v>CAR-17</v>
          </cell>
          <cell r="C86" t="str">
            <v>De aluminio Puerta PM1</v>
          </cell>
          <cell r="D86" t="str">
            <v>Nº</v>
          </cell>
          <cell r="E86">
            <v>4160.9973793388426</v>
          </cell>
        </row>
        <row r="87">
          <cell r="B87" t="str">
            <v>CAR-18</v>
          </cell>
          <cell r="C87" t="str">
            <v>De aluminio Puerta PM3</v>
          </cell>
          <cell r="D87" t="str">
            <v>Nº</v>
          </cell>
          <cell r="E87">
            <v>3120.9978793388432</v>
          </cell>
        </row>
        <row r="88">
          <cell r="B88" t="str">
            <v>CAR-19</v>
          </cell>
          <cell r="C88" t="str">
            <v>De aluminio Puerta PM4</v>
          </cell>
          <cell r="D88" t="str">
            <v>Nº</v>
          </cell>
          <cell r="E88">
            <v>1638.4953793388429</v>
          </cell>
        </row>
        <row r="89">
          <cell r="B89" t="str">
            <v>CAR-20</v>
          </cell>
          <cell r="C89" t="str">
            <v>De aluminio Ventana V1</v>
          </cell>
          <cell r="D89" t="str">
            <v>Nº</v>
          </cell>
          <cell r="E89">
            <v>946.79587933884284</v>
          </cell>
        </row>
        <row r="90">
          <cell r="B90" t="str">
            <v>CAR-21</v>
          </cell>
          <cell r="C90" t="str">
            <v>De aluminio Ventana V2</v>
          </cell>
          <cell r="D90" t="str">
            <v>Nº</v>
          </cell>
          <cell r="E90">
            <v>174.50137933884298</v>
          </cell>
        </row>
        <row r="91">
          <cell r="B91" t="str">
            <v>CAR-22</v>
          </cell>
          <cell r="C91" t="str">
            <v>De aluminio Ventana V3</v>
          </cell>
          <cell r="D91" t="str">
            <v>Nº</v>
          </cell>
          <cell r="E91">
            <v>348.85387933884294</v>
          </cell>
        </row>
        <row r="92">
          <cell r="B92" t="str">
            <v>CAR-23</v>
          </cell>
          <cell r="C92" t="str">
            <v>De aluminio Ventana V4</v>
          </cell>
          <cell r="D92" t="str">
            <v>Nº</v>
          </cell>
          <cell r="E92">
            <v>523.35217933884303</v>
          </cell>
        </row>
        <row r="93">
          <cell r="B93" t="str">
            <v>PIN-00</v>
          </cell>
          <cell r="C93" t="str">
            <v>PINTURAS</v>
          </cell>
        </row>
        <row r="94">
          <cell r="B94" t="str">
            <v>PIN-10</v>
          </cell>
          <cell r="C94" t="str">
            <v>A la cal en interiores</v>
          </cell>
          <cell r="D94" t="str">
            <v>m2</v>
          </cell>
          <cell r="E94">
            <v>4.9833144000000011</v>
          </cell>
        </row>
        <row r="95">
          <cell r="B95" t="str">
            <v>PIN-11</v>
          </cell>
          <cell r="C95" t="str">
            <v>A la cal en exteriores</v>
          </cell>
          <cell r="D95" t="str">
            <v>m2</v>
          </cell>
          <cell r="E95">
            <v>4.9833144000000011</v>
          </cell>
        </row>
        <row r="96">
          <cell r="B96" t="str">
            <v>PIN-12</v>
          </cell>
          <cell r="C96" t="str">
            <v>Al látex en cielorrasos aplicados a la cal, Suspendidos y de yeso</v>
          </cell>
          <cell r="D96" t="str">
            <v>m2</v>
          </cell>
          <cell r="E96">
            <v>12.149773200000002</v>
          </cell>
        </row>
        <row r="97">
          <cell r="B97" t="str">
            <v>PIN-13</v>
          </cell>
          <cell r="C97" t="str">
            <v>Barníz sobre carpinteria de madera</v>
          </cell>
          <cell r="D97" t="str">
            <v>m2</v>
          </cell>
          <cell r="E97">
            <v>15.3876024</v>
          </cell>
        </row>
        <row r="98">
          <cell r="B98" t="str">
            <v>PIN-14</v>
          </cell>
          <cell r="C98" t="str">
            <v>Esmalte sintetico para rejas</v>
          </cell>
          <cell r="D98" t="str">
            <v>m2</v>
          </cell>
          <cell r="E98">
            <v>17.911287000000002</v>
          </cell>
        </row>
        <row r="99">
          <cell r="B99" t="str">
            <v>PIN-15</v>
          </cell>
          <cell r="C99" t="str">
            <v>Esmalte sintetico para rejas existentes</v>
          </cell>
          <cell r="D99" t="str">
            <v>gl</v>
          </cell>
          <cell r="E99">
            <v>1580.0011470000002</v>
          </cell>
        </row>
        <row r="100">
          <cell r="B100" t="str">
            <v>PIN-16</v>
          </cell>
          <cell r="C100" t="str">
            <v>Pintura especial para muros de ladrillos a la vista</v>
          </cell>
          <cell r="D100" t="str">
            <v>m2</v>
          </cell>
          <cell r="E100">
            <v>16.802251200000001</v>
          </cell>
        </row>
        <row r="101">
          <cell r="B101" t="str">
            <v>VAR-00</v>
          </cell>
          <cell r="C101" t="str">
            <v>VARIOS</v>
          </cell>
        </row>
        <row r="102">
          <cell r="B102" t="str">
            <v>VAR-10</v>
          </cell>
          <cell r="C102" t="str">
            <v xml:space="preserve">Provision y colocacion de baranda pasamano en rampa ingreso </v>
          </cell>
          <cell r="D102" t="str">
            <v>m</v>
          </cell>
          <cell r="E102">
            <v>35.148394800000005</v>
          </cell>
        </row>
        <row r="103">
          <cell r="B103" t="str">
            <v>VAR-11</v>
          </cell>
          <cell r="C103" t="str">
            <v>Reparacion de rejas existentes</v>
          </cell>
          <cell r="D103" t="str">
            <v>gl</v>
          </cell>
          <cell r="E103">
            <v>839.99847960000011</v>
          </cell>
        </row>
        <row r="104">
          <cell r="B104" t="str">
            <v>VAR-12</v>
          </cell>
          <cell r="C104" t="str">
            <v>Reubicacion de porton existente</v>
          </cell>
          <cell r="D104" t="str">
            <v>gl</v>
          </cell>
          <cell r="E104">
            <v>84.996345600000012</v>
          </cell>
        </row>
        <row r="105">
          <cell r="B105" t="str">
            <v>VAR-13</v>
          </cell>
          <cell r="C105" t="str">
            <v>Extraccion de porton PR1</v>
          </cell>
          <cell r="D105" t="str">
            <v>gl</v>
          </cell>
          <cell r="E105">
            <v>124.99918446942149</v>
          </cell>
        </row>
        <row r="106">
          <cell r="B106" t="str">
            <v>VAR-14</v>
          </cell>
          <cell r="C106" t="str">
            <v>Provision y colocacion de letras identificatorias del establecimiento</v>
          </cell>
          <cell r="D106" t="str">
            <v>gl</v>
          </cell>
          <cell r="E106">
            <v>860.00029560000007</v>
          </cell>
        </row>
        <row r="107">
          <cell r="B107" t="str">
            <v>VAR-15</v>
          </cell>
          <cell r="C107" t="str">
            <v>Provision y colocacion de mastil</v>
          </cell>
          <cell r="D107" t="str">
            <v>gl</v>
          </cell>
          <cell r="E107">
            <v>1079.9957185586777</v>
          </cell>
        </row>
        <row r="108">
          <cell r="B108" t="str">
            <v>VAR-16</v>
          </cell>
          <cell r="C108" t="str">
            <v>Provision y colocacion de mesada de granito natural Rosa de Salto en cocinas</v>
          </cell>
          <cell r="D108" t="str">
            <v>Nº</v>
          </cell>
          <cell r="E108">
            <v>1479.9951936</v>
          </cell>
        </row>
        <row r="109">
          <cell r="B109" t="str">
            <v>VAR-17</v>
          </cell>
          <cell r="C109" t="str">
            <v>Provision y colocacion de mesada de granito natural Rosa de Salto en oficina maestranza</v>
          </cell>
          <cell r="D109" t="str">
            <v>Nº</v>
          </cell>
          <cell r="E109">
            <v>830.49630480000019</v>
          </cell>
        </row>
        <row r="110">
          <cell r="B110" t="str">
            <v>VAR-18</v>
          </cell>
          <cell r="C110" t="str">
            <v>Provision y colocacion de mesada de granito natural Rosa de Salto en sanitarios</v>
          </cell>
          <cell r="D110" t="str">
            <v>m2</v>
          </cell>
          <cell r="E110">
            <v>437.85547920000005</v>
          </cell>
        </row>
        <row r="111">
          <cell r="B111" t="str">
            <v>VAR-19</v>
          </cell>
          <cell r="C111" t="str">
            <v>Retiro de cerco perimetral</v>
          </cell>
          <cell r="D111" t="str">
            <v>gl</v>
          </cell>
          <cell r="E111">
            <v>779.9950080000001</v>
          </cell>
        </row>
        <row r="112">
          <cell r="B112" t="str">
            <v>VAR-20</v>
          </cell>
          <cell r="C112" t="str">
            <v>Provision y colocacion de estantes</v>
          </cell>
          <cell r="D112" t="str">
            <v>Nº</v>
          </cell>
          <cell r="E112">
            <v>69.999811200000011</v>
          </cell>
        </row>
        <row r="113">
          <cell r="B113" t="str">
            <v>VAR-21</v>
          </cell>
          <cell r="C113" t="str">
            <v>Provision y colocacion de mesadas de granito natural en aulas</v>
          </cell>
          <cell r="D113" t="str">
            <v>m</v>
          </cell>
          <cell r="E113">
            <v>437.85547920000005</v>
          </cell>
        </row>
        <row r="114">
          <cell r="B114" t="str">
            <v>VAR-22</v>
          </cell>
          <cell r="C114" t="str">
            <v>Provision y colocacion de pileton lavaollas para cocina</v>
          </cell>
          <cell r="D114" t="str">
            <v>Nº</v>
          </cell>
          <cell r="E114">
            <v>420.25230000000005</v>
          </cell>
        </row>
        <row r="115">
          <cell r="B115" t="str">
            <v>VAR-23</v>
          </cell>
          <cell r="C115" t="str">
            <v>Provision y colocacion de arena en arenero</v>
          </cell>
          <cell r="D115" t="str">
            <v>Nº</v>
          </cell>
          <cell r="E115">
            <v>560.00473396363645</v>
          </cell>
        </row>
        <row r="116">
          <cell r="B116" t="str">
            <v>IS-00</v>
          </cell>
          <cell r="C116" t="str">
            <v>INSTALACION SANITARIA</v>
          </cell>
        </row>
        <row r="117">
          <cell r="B117" t="str">
            <v>IS-10</v>
          </cell>
          <cell r="C117" t="str">
            <v xml:space="preserve">P.y C. cañería desagüe primario en PVCØ 110/63/50 </v>
          </cell>
          <cell r="D117" t="str">
            <v>m</v>
          </cell>
          <cell r="E117">
            <v>110.45249394545456</v>
          </cell>
        </row>
        <row r="118">
          <cell r="B118" t="str">
            <v>IS-11</v>
          </cell>
          <cell r="C118" t="str">
            <v xml:space="preserve">P.y C. cañería desagüe primario en PVCØ 40 </v>
          </cell>
          <cell r="D118" t="str">
            <v>Nº</v>
          </cell>
          <cell r="E118">
            <v>57.72918894545456</v>
          </cell>
        </row>
        <row r="119">
          <cell r="B119" t="str">
            <v>IS-12</v>
          </cell>
          <cell r="C119" t="str">
            <v xml:space="preserve">P.y C. CI completa </v>
          </cell>
          <cell r="D119" t="str">
            <v>Nº</v>
          </cell>
          <cell r="E119">
            <v>403.78869574214878</v>
          </cell>
        </row>
        <row r="120">
          <cell r="B120" t="str">
            <v>IS-13</v>
          </cell>
          <cell r="C120" t="str">
            <v>P y C de artefactos y accesorios según planillas</v>
          </cell>
          <cell r="D120" t="str">
            <v>gl</v>
          </cell>
          <cell r="E120">
            <v>6870.0009546000001</v>
          </cell>
        </row>
        <row r="121">
          <cell r="B121" t="str">
            <v>IS-14</v>
          </cell>
          <cell r="C121" t="str">
            <v>P y C cañeria de desagüe pluvial en PVC Ø 100</v>
          </cell>
          <cell r="D121" t="str">
            <v>m</v>
          </cell>
          <cell r="E121">
            <v>55.658466654545457</v>
          </cell>
        </row>
        <row r="122">
          <cell r="B122" t="str">
            <v>IS-15</v>
          </cell>
          <cell r="C122" t="str">
            <v>P y C BDA completo 0,20x0,20</v>
          </cell>
          <cell r="D122" t="str">
            <v>Nº</v>
          </cell>
          <cell r="E122">
            <v>27.829299600000002</v>
          </cell>
        </row>
        <row r="123">
          <cell r="B123" t="str">
            <v>IS-16</v>
          </cell>
          <cell r="C123" t="str">
            <v>P y C BDA completo 0,30x0,30</v>
          </cell>
          <cell r="D123" t="str">
            <v>Nº</v>
          </cell>
          <cell r="E123">
            <v>42.691050000000004</v>
          </cell>
        </row>
        <row r="124">
          <cell r="B124" t="str">
            <v>IS-17</v>
          </cell>
          <cell r="C124" t="str">
            <v>P y C BDA completo 0,40x0,40</v>
          </cell>
          <cell r="D124" t="str">
            <v>Nº</v>
          </cell>
          <cell r="E124">
            <v>55.655099999999997</v>
          </cell>
        </row>
        <row r="125">
          <cell r="B125" t="str">
            <v>IS-18</v>
          </cell>
          <cell r="C125" t="str">
            <v>P y C cll 100 mm en FF etc</v>
          </cell>
          <cell r="D125" t="str">
            <v>Nº</v>
          </cell>
          <cell r="E125">
            <v>495.22527409090918</v>
          </cell>
        </row>
        <row r="126">
          <cell r="B126" t="str">
            <v>IS-19</v>
          </cell>
          <cell r="C126" t="str">
            <v>P y C canaleta desague en chapa galvanizada</v>
          </cell>
          <cell r="D126" t="str">
            <v>m</v>
          </cell>
          <cell r="E126">
            <v>85.654616400000009</v>
          </cell>
        </row>
        <row r="127">
          <cell r="B127" t="str">
            <v>IS-20</v>
          </cell>
          <cell r="C127" t="str">
            <v>P y C Cañeria de agua fria en PP termofusion 32mm</v>
          </cell>
          <cell r="D127" t="str">
            <v>m</v>
          </cell>
          <cell r="E127">
            <v>61.447993200000006</v>
          </cell>
        </row>
        <row r="128">
          <cell r="B128" t="str">
            <v>IS-21</v>
          </cell>
          <cell r="C128" t="str">
            <v>P y C Cañeria de agua fria en PP termofusion 25mm</v>
          </cell>
          <cell r="D128" t="str">
            <v>m</v>
          </cell>
          <cell r="E128">
            <v>51.350517000000011</v>
          </cell>
        </row>
        <row r="129">
          <cell r="B129" t="str">
            <v>IS-22</v>
          </cell>
          <cell r="C129" t="str">
            <v>P y C Cañeria de agua fria en PP termofusion 19mm</v>
          </cell>
          <cell r="D129" t="str">
            <v>m</v>
          </cell>
          <cell r="E129">
            <v>41.599056600000004</v>
          </cell>
        </row>
        <row r="130">
          <cell r="B130" t="str">
            <v>IS-23</v>
          </cell>
          <cell r="C130" t="str">
            <v>P y C Cañeria de agua fria en PP termofusion 13mm</v>
          </cell>
          <cell r="D130" t="str">
            <v>m</v>
          </cell>
          <cell r="E130">
            <v>30.151229400000009</v>
          </cell>
        </row>
        <row r="131">
          <cell r="B131" t="str">
            <v>IS-24</v>
          </cell>
          <cell r="C131" t="str">
            <v>P y C cañeria agua caliente en PP termofusion de 25mm</v>
          </cell>
          <cell r="D131" t="str">
            <v>m</v>
          </cell>
          <cell r="E131">
            <v>51.350517000000011</v>
          </cell>
        </row>
        <row r="132">
          <cell r="B132" t="str">
            <v>IS-25</v>
          </cell>
          <cell r="C132" t="str">
            <v>P y C cañeria agua caliente en PP termofusion de 19mm</v>
          </cell>
          <cell r="D132" t="str">
            <v>m</v>
          </cell>
          <cell r="E132">
            <v>41.599056600000004</v>
          </cell>
        </row>
        <row r="133">
          <cell r="B133" t="str">
            <v>IS-26</v>
          </cell>
          <cell r="C133" t="str">
            <v>P y C cañeria agua caliente en PP termofusion de 13mm</v>
          </cell>
          <cell r="D133" t="str">
            <v>m</v>
          </cell>
          <cell r="E133">
            <v>30.151229400000009</v>
          </cell>
        </row>
        <row r="134">
          <cell r="B134" t="str">
            <v>IS-27</v>
          </cell>
          <cell r="C134" t="str">
            <v>P y C cañeria alimentacion a termotanque desde colector TR 25mm</v>
          </cell>
          <cell r="D134" t="str">
            <v>m</v>
          </cell>
          <cell r="E134">
            <v>51.350517000000011</v>
          </cell>
        </row>
        <row r="135">
          <cell r="B135" t="str">
            <v>SI-00</v>
          </cell>
          <cell r="C135" t="str">
            <v>SERVICIO CONTRA INCENDIO</v>
          </cell>
        </row>
        <row r="136">
          <cell r="B136" t="str">
            <v>SI-10</v>
          </cell>
          <cell r="C136" t="str">
            <v>P y C cañeria SCI en HG incluido accesorios</v>
          </cell>
          <cell r="D136" t="str">
            <v>m</v>
          </cell>
          <cell r="E136">
            <v>135.99897790909091</v>
          </cell>
        </row>
        <row r="137">
          <cell r="B137" t="str">
            <v>SI-11</v>
          </cell>
          <cell r="C137" t="str">
            <v>P y C caja hidrante con gabinete, manguera de 30mm Ø 45 mm con union y boquilla chorro y niebla</v>
          </cell>
          <cell r="D137" t="str">
            <v>Nº</v>
          </cell>
          <cell r="E137">
            <v>752.00400000000002</v>
          </cell>
        </row>
        <row r="138">
          <cell r="B138" t="str">
            <v>SI-12</v>
          </cell>
          <cell r="C138" t="str">
            <v>P y C bocas de impulsion tipo teatro Ø 63 mm incl tapa reglamentaria</v>
          </cell>
          <cell r="D138" t="str">
            <v>Nº</v>
          </cell>
          <cell r="E138">
            <v>345.86773200000005</v>
          </cell>
        </row>
        <row r="139">
          <cell r="B139" t="str">
            <v>SI-13</v>
          </cell>
          <cell r="C139" t="str">
            <v>P y C matafuegos 5 kg para fuego ABC con chapa identificatoria</v>
          </cell>
          <cell r="D139" t="str">
            <v>Nº</v>
          </cell>
          <cell r="E139">
            <v>139.20498000000001</v>
          </cell>
        </row>
        <row r="140">
          <cell r="B140" t="str">
            <v>SI-14</v>
          </cell>
          <cell r="C140" t="str">
            <v>P y C balde para arena incluido pintura gancho fijacion etc.</v>
          </cell>
          <cell r="D140" t="str">
            <v>Nº</v>
          </cell>
          <cell r="E140">
            <v>28.799670897520663</v>
          </cell>
        </row>
        <row r="141">
          <cell r="B141" t="str">
            <v>IG-00</v>
          </cell>
          <cell r="C141" t="str">
            <v>INSTALACION DE GAS COMBINADA</v>
          </cell>
        </row>
        <row r="142">
          <cell r="B142" t="str">
            <v>IG-10</v>
          </cell>
          <cell r="C142" t="str">
            <v>P y C cañería de alimentacion de gas 32mm</v>
          </cell>
          <cell r="D142" t="str">
            <v>m</v>
          </cell>
          <cell r="E142">
            <v>115.97223600000001</v>
          </cell>
        </row>
        <row r="143">
          <cell r="B143" t="str">
            <v>IG-11</v>
          </cell>
          <cell r="C143" t="str">
            <v>P y C cañería de alimentacion de gas 19mm</v>
          </cell>
          <cell r="D143" t="str">
            <v>m</v>
          </cell>
          <cell r="E143">
            <v>94.845168000000001</v>
          </cell>
        </row>
        <row r="144">
          <cell r="B144" t="str">
            <v>IG-12</v>
          </cell>
          <cell r="C144" t="str">
            <v>P y C cañería de alimentacion de gas 13mm</v>
          </cell>
          <cell r="D144" t="str">
            <v>m</v>
          </cell>
          <cell r="E144">
            <v>62.351418600000009</v>
          </cell>
        </row>
        <row r="145">
          <cell r="B145" t="str">
            <v>IG-13</v>
          </cell>
          <cell r="C145" t="str">
            <v>P y C bocas de artefactos incl llave de paso con campana tipo FV etc. 19mm</v>
          </cell>
          <cell r="D145" t="str">
            <v>Nº</v>
          </cell>
          <cell r="E145">
            <v>84.247743600000007</v>
          </cell>
        </row>
        <row r="146">
          <cell r="B146" t="str">
            <v>IG-14</v>
          </cell>
          <cell r="C146" t="str">
            <v>P y C bocas de artefactos incl llave de paso con campana tipo FV etc. 13mm</v>
          </cell>
          <cell r="D146" t="str">
            <v>Nº</v>
          </cell>
          <cell r="E146">
            <v>43.624332000000003</v>
          </cell>
        </row>
        <row r="147">
          <cell r="B147" t="str">
            <v>IG-15</v>
          </cell>
          <cell r="C147" t="str">
            <v>P y C Ventilacion reglamentaria rejilla chapa pintada de 150x150</v>
          </cell>
          <cell r="D147" t="str">
            <v>Nº</v>
          </cell>
          <cell r="E147">
            <v>13.327092000000002</v>
          </cell>
        </row>
        <row r="148">
          <cell r="B148" t="str">
            <v>IG-16</v>
          </cell>
          <cell r="C148" t="str">
            <v>P y C Ventilacion reglamentaria rejilla chapa pintada de 200x200</v>
          </cell>
          <cell r="D148" t="str">
            <v>Nº</v>
          </cell>
          <cell r="E148">
            <v>16.801992000000002</v>
          </cell>
        </row>
        <row r="149">
          <cell r="B149" t="str">
            <v>IG-17</v>
          </cell>
          <cell r="C149" t="str">
            <v>Conducto de chapa 3" incluido sombrerete codos elementos de fijacion para termotanque</v>
          </cell>
          <cell r="D149" t="str">
            <v>Nº</v>
          </cell>
          <cell r="E149">
            <v>32.453767800000001</v>
          </cell>
        </row>
        <row r="150">
          <cell r="B150" t="str">
            <v>IG-18</v>
          </cell>
          <cell r="C150" t="str">
            <v>Campana de chapa 18 completa según plano de cocina acero inox.</v>
          </cell>
          <cell r="D150" t="str">
            <v>gl</v>
          </cell>
          <cell r="E150">
            <v>485.97246000000001</v>
          </cell>
        </row>
        <row r="151">
          <cell r="B151" t="str">
            <v>IG-19</v>
          </cell>
          <cell r="C151" t="str">
            <v>Termotanque 85 litros con catalizador de monoxido de carbono</v>
          </cell>
          <cell r="D151" t="str">
            <v>Nº</v>
          </cell>
          <cell r="E151">
            <v>650.84538420000013</v>
          </cell>
        </row>
        <row r="152">
          <cell r="B152" t="str">
            <v>IG-20</v>
          </cell>
          <cell r="C152" t="str">
            <v>Anafe dos hornallas</v>
          </cell>
          <cell r="D152" t="str">
            <v>Nº</v>
          </cell>
          <cell r="E152">
            <v>214.34092020000003</v>
          </cell>
        </row>
        <row r="153">
          <cell r="B153" t="str">
            <v>IG-21</v>
          </cell>
          <cell r="C153" t="str">
            <v>Cocina semi industrial 4 hornallas bifera y horno</v>
          </cell>
          <cell r="D153" t="str">
            <v>Nº</v>
          </cell>
          <cell r="E153">
            <v>1280.6506134000001</v>
          </cell>
        </row>
        <row r="154">
          <cell r="B154" t="str">
            <v>IE-00</v>
          </cell>
          <cell r="C154" t="str">
            <v>INSTALACION ELECTRICA</v>
          </cell>
          <cell r="E154" t="e">
            <v>#N/A</v>
          </cell>
        </row>
        <row r="155">
          <cell r="B155" t="str">
            <v>IE-10</v>
          </cell>
          <cell r="C155" t="str">
            <v>PYM TM 380v 4 polos 40A</v>
          </cell>
          <cell r="D155" t="str">
            <v>Nº</v>
          </cell>
          <cell r="E155">
            <v>89.99748000000001</v>
          </cell>
        </row>
        <row r="156">
          <cell r="B156" t="str">
            <v>IE-11</v>
          </cell>
          <cell r="C156" t="str">
            <v>PYM TM 220v 4 polos 40A</v>
          </cell>
          <cell r="D156" t="str">
            <v>Nº</v>
          </cell>
          <cell r="E156">
            <v>40.001040000000003</v>
          </cell>
        </row>
        <row r="157">
          <cell r="B157" t="str">
            <v>IE-12</v>
          </cell>
          <cell r="C157" t="str">
            <v>Linea subterranea en PVC Ø100 exis sub 4x10+t</v>
          </cell>
          <cell r="D157" t="str">
            <v>m</v>
          </cell>
          <cell r="E157">
            <v>35.001720000000006</v>
          </cell>
        </row>
        <row r="158">
          <cell r="B158" t="str">
            <v>IE-13</v>
          </cell>
          <cell r="C158" t="str">
            <v>Linea subterranea en PVC Ø60  sub 4x10+t</v>
          </cell>
          <cell r="D158" t="str">
            <v>m</v>
          </cell>
          <cell r="E158">
            <v>80.002080000000007</v>
          </cell>
        </row>
        <row r="159">
          <cell r="B159" t="str">
            <v>IE-14</v>
          </cell>
          <cell r="C159" t="str">
            <v>Linea subterranea en PVC Ø100 exis sub 2x4+t</v>
          </cell>
          <cell r="D159" t="str">
            <v>m</v>
          </cell>
          <cell r="E159">
            <v>17.998200000000001</v>
          </cell>
        </row>
        <row r="160">
          <cell r="B160" t="str">
            <v>IE-15</v>
          </cell>
          <cell r="C160" t="str">
            <v>Linea subterranea en PVC Ø100  sub 2x4+t</v>
          </cell>
          <cell r="D160" t="str">
            <v>m</v>
          </cell>
          <cell r="E160">
            <v>49.001759999999997</v>
          </cell>
        </row>
        <row r="161">
          <cell r="B161" t="str">
            <v>IE-16</v>
          </cell>
          <cell r="C161" t="str">
            <v>PYM de tableros de proteccion completo TS1</v>
          </cell>
          <cell r="D161" t="str">
            <v>Nº</v>
          </cell>
          <cell r="E161">
            <v>650.00070000000005</v>
          </cell>
        </row>
        <row r="162">
          <cell r="B162" t="str">
            <v>IE-17</v>
          </cell>
          <cell r="C162" t="str">
            <v>PYM de tableros de proteccion completo TS cocina</v>
          </cell>
          <cell r="D162" t="str">
            <v>Nº</v>
          </cell>
          <cell r="E162">
            <v>279.99756000000002</v>
          </cell>
        </row>
        <row r="163">
          <cell r="B163" t="str">
            <v>IE-18</v>
          </cell>
          <cell r="C163" t="str">
            <v>PYM de bocas de luz</v>
          </cell>
          <cell r="D163" t="str">
            <v>Nº</v>
          </cell>
          <cell r="E163">
            <v>117.00429917355373</v>
          </cell>
        </row>
        <row r="164">
          <cell r="B164" t="str">
            <v>IE-19</v>
          </cell>
          <cell r="C164" t="str">
            <v>PYM de bocas de tomas completas</v>
          </cell>
          <cell r="D164" t="str">
            <v>Nº</v>
          </cell>
          <cell r="E164">
            <v>68.997714545454542</v>
          </cell>
        </row>
        <row r="165">
          <cell r="B165" t="str">
            <v>IE-20</v>
          </cell>
          <cell r="C165" t="str">
            <v>PYM de boca de toma en llave de luz</v>
          </cell>
          <cell r="D165" t="str">
            <v>Nº</v>
          </cell>
          <cell r="E165">
            <v>21.995034545454544</v>
          </cell>
        </row>
        <row r="166">
          <cell r="B166" t="str">
            <v>IE-21</v>
          </cell>
          <cell r="C166" t="str">
            <v>PYM de boca de ventilador</v>
          </cell>
          <cell r="D166" t="str">
            <v>Nº</v>
          </cell>
          <cell r="E166">
            <v>116.99993454545454</v>
          </cell>
        </row>
        <row r="167">
          <cell r="B167" t="str">
            <v>IE-22</v>
          </cell>
          <cell r="C167" t="str">
            <v>PYM de boca de campana de alarma</v>
          </cell>
          <cell r="D167" t="str">
            <v>Nº</v>
          </cell>
          <cell r="E167">
            <v>76.003919999999994</v>
          </cell>
        </row>
        <row r="168">
          <cell r="B168" t="str">
            <v>IE-23</v>
          </cell>
          <cell r="C168" t="str">
            <v>PYM de artefactos de iluminacion tipo D</v>
          </cell>
          <cell r="D168" t="str">
            <v>Nº</v>
          </cell>
          <cell r="E168">
            <v>56.000160000000001</v>
          </cell>
        </row>
        <row r="169">
          <cell r="B169" t="str">
            <v>IE-24</v>
          </cell>
          <cell r="C169" t="str">
            <v>PYM de artefactos de iluminacion tipo D1</v>
          </cell>
          <cell r="D169" t="str">
            <v>Nº</v>
          </cell>
          <cell r="E169">
            <v>75.002759999999995</v>
          </cell>
        </row>
        <row r="170">
          <cell r="B170" t="str">
            <v>IE-25</v>
          </cell>
          <cell r="C170" t="str">
            <v>PYM de artefactos de iluminacion tipo E1</v>
          </cell>
          <cell r="D170" t="str">
            <v>Nº</v>
          </cell>
          <cell r="E170">
            <v>194.99616</v>
          </cell>
        </row>
        <row r="171">
          <cell r="B171" t="str">
            <v>IE-26</v>
          </cell>
          <cell r="C171" t="str">
            <v>PYM de artefactos de iluminacion tipo F</v>
          </cell>
          <cell r="D171" t="str">
            <v>Nº</v>
          </cell>
          <cell r="E171">
            <v>143.99856</v>
          </cell>
        </row>
        <row r="172">
          <cell r="B172" t="str">
            <v>IE-27</v>
          </cell>
          <cell r="C172" t="str">
            <v>PYM de artefactos de iluminacion tipo S</v>
          </cell>
          <cell r="D172" t="str">
            <v>Nº</v>
          </cell>
          <cell r="E172">
            <v>84.998159999999999</v>
          </cell>
        </row>
        <row r="173">
          <cell r="B173" t="str">
            <v>IE-28</v>
          </cell>
          <cell r="C173" t="str">
            <v>PYM de artefactos de iluminacion tipo S1</v>
          </cell>
          <cell r="D173" t="str">
            <v>Nº</v>
          </cell>
          <cell r="E173">
            <v>91.996560000000002</v>
          </cell>
        </row>
        <row r="174">
          <cell r="B174" t="str">
            <v>IE-29</v>
          </cell>
          <cell r="C174" t="str">
            <v>PYM de ventilador de techo completo</v>
          </cell>
          <cell r="D174" t="str">
            <v>Nº</v>
          </cell>
          <cell r="E174">
            <v>225.00180000000003</v>
          </cell>
        </row>
        <row r="175">
          <cell r="B175" t="str">
            <v>IE-30</v>
          </cell>
          <cell r="C175" t="str">
            <v>PYM de campana de alarma tipo marinera Ø15 cm 220v</v>
          </cell>
          <cell r="D175" t="str">
            <v>Nº</v>
          </cell>
          <cell r="E175">
            <v>49.001759999999997</v>
          </cell>
        </row>
        <row r="176">
          <cell r="B176" t="str">
            <v>LIMP-00</v>
          </cell>
          <cell r="C176" t="str">
            <v>LIMPIEZA PARCIAL Y FINAL DE OBRA</v>
          </cell>
        </row>
        <row r="177">
          <cell r="B177" t="str">
            <v>LIMP-10</v>
          </cell>
          <cell r="C177" t="str">
            <v>Limpieza parcial y final de obra</v>
          </cell>
          <cell r="D177" t="str">
            <v>lte</v>
          </cell>
          <cell r="E177">
            <v>1860.7482000000002</v>
          </cell>
        </row>
        <row r="178">
          <cell r="B178" t="str">
            <v>DOC-00</v>
          </cell>
          <cell r="C178" t="str">
            <v>DOCUMENTACION DE OBRA</v>
          </cell>
        </row>
        <row r="179">
          <cell r="B179" t="str">
            <v>DOC-10</v>
          </cell>
          <cell r="C179" t="str">
            <v xml:space="preserve">Confeccion de planos generales de instalaciones de elect-sanitaria-gas-incendio </v>
          </cell>
          <cell r="D179" t="str">
            <v>lte</v>
          </cell>
          <cell r="E179">
            <v>2979.2853000000005</v>
          </cell>
        </row>
        <row r="390">
          <cell r="B390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PRECIO"/>
      <sheetName val="ACCESOS"/>
      <sheetName val="PROPUESTA (2)"/>
      <sheetName val="analisis"/>
      <sheetName val="PUENTES"/>
      <sheetName val="MATERIAL"/>
      <sheetName val="MATERIAL (2)"/>
      <sheetName val="M_OBRA"/>
      <sheetName val="EQUIPOS"/>
      <sheetName val="COEF_RESUMEN"/>
      <sheetName val="PLANTRAB"/>
      <sheetName val="Gráfico1"/>
      <sheetName val="Hoja7"/>
      <sheetName val="Hoja8"/>
      <sheetName val="Hoja9"/>
      <sheetName val="Hoja10"/>
      <sheetName val="PROPUESTA_(2)"/>
      <sheetName val="MATERIAL_(2)"/>
      <sheetName val="Datos"/>
      <sheetName val="Insumos"/>
      <sheetName val="smoysp"/>
      <sheetName val="POLINOMICA"/>
      <sheetName val="INSUMOS (poli)"/>
      <sheetName val="PRESUP OFERTA"/>
      <sheetName val="COMPUTO"/>
      <sheetName val="PLANILLA DE MEDICION COMPAR"/>
      <sheetName val="CERTIFICADO DE OBRA"/>
      <sheetName val="Hoja1"/>
      <sheetName val="PLANILLA DE MEDICION"/>
      <sheetName val="PLANILLA DE RESUMEN"/>
      <sheetName val="CURVA"/>
      <sheetName val="6ta READEACU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Resum-INSU"/>
      <sheetName val="PLAN Y CURVA"/>
      <sheetName val="PRESUPUESTO"/>
      <sheetName val="1.01"/>
      <sheetName val="1.02"/>
      <sheetName val="1.03"/>
      <sheetName val="1.04"/>
      <sheetName val="1.05"/>
      <sheetName val="1.06"/>
      <sheetName val="1.07"/>
      <sheetName val="2.01"/>
      <sheetName val="2.02"/>
      <sheetName val="2.03"/>
      <sheetName val="2.04"/>
      <sheetName val="2.05"/>
      <sheetName val="2.06"/>
      <sheetName val="2.07"/>
      <sheetName val="3.01"/>
      <sheetName val="3.02"/>
      <sheetName val="3.03"/>
      <sheetName val="3.04"/>
      <sheetName val="4.01"/>
      <sheetName val="4.02"/>
      <sheetName val="4.03"/>
      <sheetName val="4.04"/>
      <sheetName val="4.05"/>
      <sheetName val="4.06"/>
      <sheetName val="4.07"/>
      <sheetName val="4.08"/>
      <sheetName val="4.09"/>
      <sheetName val="4.10"/>
      <sheetName val="4.11"/>
      <sheetName val="5.01"/>
      <sheetName val="5.02"/>
      <sheetName val="5.03"/>
      <sheetName val="5.04"/>
      <sheetName val="5.05"/>
      <sheetName val="5.06"/>
      <sheetName val="5.07"/>
      <sheetName val="5.08"/>
      <sheetName val="6.01"/>
      <sheetName val="6.02"/>
      <sheetName val="6.03"/>
      <sheetName val="7.01"/>
      <sheetName val="7.02"/>
      <sheetName val="7.03"/>
      <sheetName val="7.04"/>
      <sheetName val="8.01"/>
      <sheetName val="8.02"/>
      <sheetName val="8.03"/>
      <sheetName val="8.04"/>
      <sheetName val="8.05"/>
      <sheetName val="8.06"/>
      <sheetName val="9.01"/>
      <sheetName val="9.02"/>
      <sheetName val="9.03"/>
      <sheetName val="10.01"/>
      <sheetName val="10.02"/>
      <sheetName val="10.03"/>
      <sheetName val="10.04"/>
      <sheetName val="11.01"/>
      <sheetName val="11.02"/>
      <sheetName val="11.03"/>
      <sheetName val="11.04"/>
      <sheetName val="11.05"/>
      <sheetName val="11.06"/>
      <sheetName val="12.01"/>
      <sheetName val="12.02"/>
      <sheetName val="12.03"/>
      <sheetName val="12.04"/>
      <sheetName val="12.05"/>
      <sheetName val="12.06"/>
      <sheetName val="12.07"/>
      <sheetName val="12.08"/>
      <sheetName val="12.09"/>
      <sheetName val="12.10"/>
      <sheetName val="12.11"/>
      <sheetName val="12.12"/>
      <sheetName val="12.13"/>
      <sheetName val="13.01"/>
      <sheetName val="13.02"/>
      <sheetName val="13.03"/>
      <sheetName val="13.04"/>
      <sheetName val="13.05"/>
      <sheetName val="13.06"/>
      <sheetName val="14.01"/>
      <sheetName val="14.02"/>
      <sheetName val="14.03"/>
      <sheetName val="14.04"/>
      <sheetName val="14.05"/>
      <sheetName val="14.06"/>
      <sheetName val="14.07"/>
      <sheetName val="14.08"/>
      <sheetName val="15.01"/>
      <sheetName val="15.02"/>
      <sheetName val="15.03"/>
      <sheetName val="15.04"/>
      <sheetName val="16.01"/>
      <sheetName val="16.02"/>
      <sheetName val="16.03"/>
      <sheetName val="16.04"/>
      <sheetName val="16.05"/>
      <sheetName val="16.06"/>
      <sheetName val="16.07"/>
      <sheetName val="16.08"/>
      <sheetName val="17.01"/>
      <sheetName val="17.02"/>
      <sheetName val="17.03"/>
      <sheetName val="17.04"/>
      <sheetName val="17.05"/>
      <sheetName val="17.06"/>
      <sheetName val="18.01"/>
      <sheetName val="18.02"/>
      <sheetName val="18.03"/>
      <sheetName val="18.04"/>
      <sheetName val="19.01"/>
      <sheetName val="20.01"/>
      <sheetName val="20.02"/>
      <sheetName val="21.01"/>
      <sheetName val="21.02"/>
      <sheetName val="21.03"/>
      <sheetName val="21.04"/>
      <sheetName val="22.01"/>
      <sheetName val="22.02"/>
      <sheetName val="22.03"/>
      <sheetName val="M1"/>
      <sheetName val="M2"/>
    </sheetNames>
    <sheetDataSet>
      <sheetData sheetId="0" refreshError="1"/>
      <sheetData sheetId="1" refreshError="1"/>
      <sheetData sheetId="2" refreshError="1"/>
      <sheetData sheetId="3"/>
      <sheetData sheetId="4" refreshError="1">
        <row r="7">
          <cell r="C7" t="str">
            <v>m2</v>
          </cell>
        </row>
      </sheetData>
      <sheetData sheetId="5" refreshError="1"/>
      <sheetData sheetId="6">
        <row r="7">
          <cell r="C7" t="str">
            <v>m2</v>
          </cell>
        </row>
      </sheetData>
      <sheetData sheetId="7">
        <row r="7">
          <cell r="C7" t="str">
            <v>gl</v>
          </cell>
        </row>
      </sheetData>
      <sheetData sheetId="8" refreshError="1"/>
      <sheetData sheetId="9">
        <row r="7">
          <cell r="C7" t="str">
            <v>gl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C7" t="str">
            <v>m3</v>
          </cell>
        </row>
      </sheetData>
      <sheetData sheetId="19">
        <row r="7">
          <cell r="C7" t="str">
            <v>m3</v>
          </cell>
        </row>
      </sheetData>
      <sheetData sheetId="20">
        <row r="7">
          <cell r="C7" t="str">
            <v>m3</v>
          </cell>
        </row>
      </sheetData>
      <sheetData sheetId="21" refreshError="1"/>
      <sheetData sheetId="22">
        <row r="7">
          <cell r="C7" t="str">
            <v>m3</v>
          </cell>
        </row>
      </sheetData>
      <sheetData sheetId="23">
        <row r="7">
          <cell r="C7" t="str">
            <v>m3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C7" t="str">
            <v>m2</v>
          </cell>
        </row>
      </sheetData>
      <sheetData sheetId="58">
        <row r="7">
          <cell r="C7" t="str">
            <v>m2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7">
          <cell r="C7" t="str">
            <v>m2</v>
          </cell>
        </row>
      </sheetData>
      <sheetData sheetId="68">
        <row r="7">
          <cell r="C7" t="str">
            <v>m2</v>
          </cell>
        </row>
      </sheetData>
      <sheetData sheetId="69">
        <row r="7">
          <cell r="C7" t="str">
            <v>m2</v>
          </cell>
        </row>
      </sheetData>
      <sheetData sheetId="70">
        <row r="7">
          <cell r="C7" t="str">
            <v>m2</v>
          </cell>
        </row>
      </sheetData>
      <sheetData sheetId="71">
        <row r="7">
          <cell r="C7" t="str">
            <v>m2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7">
          <cell r="C7" t="str">
            <v>m</v>
          </cell>
        </row>
      </sheetData>
      <sheetData sheetId="81" refreshError="1"/>
      <sheetData sheetId="82">
        <row r="7">
          <cell r="C7" t="str">
            <v>m</v>
          </cell>
        </row>
      </sheetData>
      <sheetData sheetId="83" refreshError="1"/>
      <sheetData sheetId="84" refreshError="1"/>
      <sheetData sheetId="85">
        <row r="7">
          <cell r="C7" t="str">
            <v>m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6">
          <cell r="C6" t="str">
            <v>Espejo cristal 4mm</v>
          </cell>
        </row>
      </sheetData>
      <sheetData sheetId="98">
        <row r="7">
          <cell r="C7" t="str">
            <v>m2</v>
          </cell>
        </row>
      </sheetData>
      <sheetData sheetId="99">
        <row r="7">
          <cell r="C7" t="str">
            <v>m2</v>
          </cell>
        </row>
      </sheetData>
      <sheetData sheetId="100">
        <row r="7">
          <cell r="C7" t="str">
            <v>m2</v>
          </cell>
        </row>
      </sheetData>
      <sheetData sheetId="101">
        <row r="7">
          <cell r="C7" t="str">
            <v>m2</v>
          </cell>
        </row>
      </sheetData>
      <sheetData sheetId="102">
        <row r="7">
          <cell r="C7" t="str">
            <v>m2</v>
          </cell>
        </row>
      </sheetData>
      <sheetData sheetId="103">
        <row r="7">
          <cell r="C7" t="str">
            <v>m2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7">
          <cell r="C7" t="str">
            <v>gl</v>
          </cell>
        </row>
      </sheetData>
      <sheetData sheetId="124">
        <row r="7">
          <cell r="C7" t="str">
            <v>gl</v>
          </cell>
        </row>
      </sheetData>
      <sheetData sheetId="125">
        <row r="7">
          <cell r="C7" t="str">
            <v>gl</v>
          </cell>
        </row>
      </sheetData>
      <sheetData sheetId="126" refreshError="1"/>
      <sheetData sheetId="1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"/>
      <sheetName val="Computo"/>
    </sheetNames>
    <sheetDataSet>
      <sheetData sheetId="0">
        <row r="42">
          <cell r="C42" t="str">
            <v>5.02</v>
          </cell>
          <cell r="D42" t="str">
            <v>MAMPOSTERIA. LADRILLOS COMUNES e= 15 cm</v>
          </cell>
          <cell r="E42" t="str">
            <v>m3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"/>
      <sheetName val="Computo"/>
      <sheetName val="Plan de trabajos"/>
      <sheetName val="cotizaciones octubre"/>
    </sheetNames>
    <sheetDataSet>
      <sheetData sheetId="0">
        <row r="54">
          <cell r="E54" t="str">
            <v>m2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1001"/>
      <sheetName val="EGB1001"/>
      <sheetName val="Inc.1001"/>
      <sheetName val="ESTRUCTURA"/>
      <sheetName val="MAMPOSTERIA"/>
      <sheetName val="ECO - ADIC"/>
      <sheetName val="ADICIONALES"/>
      <sheetName val="HORMIGON"/>
      <sheetName val="Mat.MAS Ut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D8">
            <v>2.77</v>
          </cell>
        </row>
        <row r="11">
          <cell r="D11">
            <v>0.71</v>
          </cell>
        </row>
        <row r="18">
          <cell r="D18">
            <v>0.55000000000000004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"/>
      <sheetName val="Computo"/>
      <sheetName val="Plan de trabajos"/>
      <sheetName val="cotizaciones octubre"/>
    </sheetNames>
    <sheetDataSet>
      <sheetData sheetId="0" refreshError="1">
        <row r="93">
          <cell r="D93" t="str">
            <v>CARPINTERÍAS</v>
          </cell>
        </row>
        <row r="94">
          <cell r="C94" t="str">
            <v>14.01</v>
          </cell>
          <cell r="D94" t="str">
            <v>ALUMINIO. PAÑO FIJO - Divisorios interiores de oficinas</v>
          </cell>
          <cell r="E94" t="str">
            <v>m2</v>
          </cell>
        </row>
        <row r="95">
          <cell r="C95" t="str">
            <v>TV01</v>
          </cell>
          <cell r="D95" t="str">
            <v>Tabique de vidrio alto</v>
          </cell>
        </row>
        <row r="96">
          <cell r="C96" t="str">
            <v>TV02</v>
          </cell>
          <cell r="D96" t="str">
            <v>Tabique de vidrio</v>
          </cell>
        </row>
        <row r="97">
          <cell r="C97" t="str">
            <v>TV03</v>
          </cell>
          <cell r="D97" t="str">
            <v>Tabique de vidrio arenado</v>
          </cell>
        </row>
        <row r="98">
          <cell r="C98" t="str">
            <v>TV04</v>
          </cell>
          <cell r="D98" t="str">
            <v>Tabique de vidrio bajo</v>
          </cell>
        </row>
        <row r="99">
          <cell r="C99" t="str">
            <v>14.02</v>
          </cell>
          <cell r="D99" t="str">
            <v>ALUMINIO. PUERTAS DE REBATIR - Divisorios interiores de oficinas</v>
          </cell>
          <cell r="E99" t="str">
            <v>un.</v>
          </cell>
        </row>
        <row r="100">
          <cell r="C100" t="str">
            <v>PV01</v>
          </cell>
          <cell r="D100" t="str">
            <v>Puerta vidrio 1</v>
          </cell>
        </row>
        <row r="101">
          <cell r="C101" t="str">
            <v>PV02</v>
          </cell>
          <cell r="D101" t="str">
            <v>Puerta vidrio 2</v>
          </cell>
        </row>
        <row r="102">
          <cell r="C102" t="str">
            <v>PDV1</v>
          </cell>
          <cell r="D102" t="str">
            <v>Puerta doble de vidrio1</v>
          </cell>
        </row>
        <row r="103">
          <cell r="C103" t="str">
            <v>PDV2</v>
          </cell>
          <cell r="D103" t="str">
            <v>Puerta doble de vidrio2</v>
          </cell>
        </row>
        <row r="104">
          <cell r="C104" t="str">
            <v>PDV3</v>
          </cell>
          <cell r="D104" t="str">
            <v>Puerta doble de vidrio3</v>
          </cell>
        </row>
        <row r="105">
          <cell r="C105" t="str">
            <v>PDV4</v>
          </cell>
          <cell r="D105" t="str">
            <v>Puerta doble de vidrio4</v>
          </cell>
        </row>
        <row r="106">
          <cell r="C106" t="str">
            <v>PVA1</v>
          </cell>
          <cell r="D106" t="str">
            <v>Puerta ventana 1</v>
          </cell>
        </row>
        <row r="107">
          <cell r="C107" t="str">
            <v>PVA2</v>
          </cell>
          <cell r="D107" t="str">
            <v>Puerta ventana 2</v>
          </cell>
        </row>
        <row r="108">
          <cell r="C108" t="str">
            <v>TA01</v>
          </cell>
          <cell r="D108" t="str">
            <v>Tabique vidrio con puerta</v>
          </cell>
        </row>
        <row r="109">
          <cell r="C109" t="str">
            <v>VA01</v>
          </cell>
          <cell r="D109" t="str">
            <v>Ventana de abrir</v>
          </cell>
        </row>
        <row r="110">
          <cell r="C110" t="str">
            <v>VB01</v>
          </cell>
          <cell r="D110" t="str">
            <v>Ventana oscilobatiente</v>
          </cell>
        </row>
        <row r="111">
          <cell r="C111" t="str">
            <v>14.03</v>
          </cell>
          <cell r="D111" t="str">
            <v>ALUMINIO. MARCOS DE PUERTA PLACAS</v>
          </cell>
        </row>
        <row r="112">
          <cell r="C112" t="str">
            <v>PP01</v>
          </cell>
          <cell r="D112" t="str">
            <v>Puerta placa subsuelo</v>
          </cell>
        </row>
        <row r="113">
          <cell r="C113" t="str">
            <v>PP02</v>
          </cell>
          <cell r="D113" t="str">
            <v>Puerta placa baños etc</v>
          </cell>
        </row>
        <row r="114">
          <cell r="C114" t="str">
            <v>PP03</v>
          </cell>
          <cell r="D114" t="str">
            <v>Puerta placa baños PMR</v>
          </cell>
        </row>
        <row r="115">
          <cell r="C115" t="str">
            <v>PP04</v>
          </cell>
          <cell r="D115" t="str">
            <v>Puerta jerárquicos</v>
          </cell>
        </row>
        <row r="116">
          <cell r="C116" t="str">
            <v>PP05</v>
          </cell>
          <cell r="D116" t="str">
            <v>Puerta placa ALTA</v>
          </cell>
        </row>
        <row r="117">
          <cell r="C117" t="str">
            <v>PPD1</v>
          </cell>
          <cell r="D117" t="str">
            <v>Puerta doble madera</v>
          </cell>
        </row>
        <row r="118">
          <cell r="C118" t="str">
            <v>PPD2</v>
          </cell>
          <cell r="D118" t="str">
            <v>Puerta doble madera</v>
          </cell>
        </row>
        <row r="119">
          <cell r="C119" t="str">
            <v>PPV1</v>
          </cell>
          <cell r="D119" t="str">
            <v>Puerta placa vaivén</v>
          </cell>
        </row>
        <row r="120">
          <cell r="C120" t="str">
            <v>14.04</v>
          </cell>
          <cell r="D120" t="str">
            <v xml:space="preserve">ALUMINIO. SISTEMA MIXTO: FRENTE INTEGRAL (DVH) COMBINADO CON MODULOS DE VENTILACIÓN EN SISTEMA DE CARPINTERIA CON RPT (PAÑO FIJO + VENTANA OSCILOBATIENTE). Piso 1, 2 y 3  </v>
          </cell>
          <cell r="E120" t="str">
            <v>un.</v>
          </cell>
        </row>
        <row r="121">
          <cell r="C121" t="str">
            <v>FI01</v>
          </cell>
          <cell r="D121" t="str">
            <v>Frente integral de vidrio</v>
          </cell>
        </row>
        <row r="122">
          <cell r="C122" t="str">
            <v>FI01'</v>
          </cell>
          <cell r="D122" t="str">
            <v>Frente integral de vidrio</v>
          </cell>
        </row>
        <row r="123">
          <cell r="C123" t="str">
            <v>FI02</v>
          </cell>
          <cell r="D123" t="str">
            <v>Frente integral de vidrio</v>
          </cell>
        </row>
        <row r="124">
          <cell r="C124" t="str">
            <v>FI03</v>
          </cell>
          <cell r="D124" t="str">
            <v>Frente integral de vidrio</v>
          </cell>
        </row>
        <row r="125">
          <cell r="C125" t="str">
            <v>FI04</v>
          </cell>
          <cell r="D125" t="str">
            <v>Frente integral de vidrio</v>
          </cell>
        </row>
        <row r="126">
          <cell r="C126" t="str">
            <v>FI05</v>
          </cell>
          <cell r="D126" t="str">
            <v>Frente integral de vidrio</v>
          </cell>
        </row>
        <row r="127">
          <cell r="C127" t="str">
            <v>FI06</v>
          </cell>
          <cell r="D127" t="str">
            <v>Frente integral de vidrio</v>
          </cell>
        </row>
        <row r="128">
          <cell r="C128" t="str">
            <v>FI07</v>
          </cell>
          <cell r="D128" t="str">
            <v>Frente integral de vidrio</v>
          </cell>
        </row>
        <row r="129">
          <cell r="C129" t="str">
            <v>FI08</v>
          </cell>
          <cell r="D129" t="str">
            <v>Frente integral de vidrio</v>
          </cell>
        </row>
        <row r="130">
          <cell r="C130" t="str">
            <v>FI09</v>
          </cell>
          <cell r="D130" t="str">
            <v>Frente integral de vidrio</v>
          </cell>
        </row>
        <row r="131">
          <cell r="C131" t="str">
            <v>FI10</v>
          </cell>
          <cell r="D131" t="str">
            <v>Frente integral de vidrio</v>
          </cell>
        </row>
        <row r="132">
          <cell r="C132" t="str">
            <v>FI11</v>
          </cell>
          <cell r="D132" t="str">
            <v>Frente integral de vidrio</v>
          </cell>
        </row>
        <row r="133">
          <cell r="C133" t="str">
            <v>FI12</v>
          </cell>
          <cell r="D133" t="str">
            <v>Frente integral de vidrio</v>
          </cell>
        </row>
        <row r="134">
          <cell r="C134" t="str">
            <v>FI13</v>
          </cell>
          <cell r="D134" t="str">
            <v>Frente integral de vidrio</v>
          </cell>
        </row>
        <row r="135">
          <cell r="C135" t="str">
            <v>FI14</v>
          </cell>
          <cell r="D135" t="str">
            <v>Frente integral de vidrio</v>
          </cell>
        </row>
        <row r="136">
          <cell r="C136" t="str">
            <v>FI15</v>
          </cell>
          <cell r="D136" t="str">
            <v>Frente integral de vidrio</v>
          </cell>
        </row>
        <row r="137">
          <cell r="C137" t="str">
            <v>14.05</v>
          </cell>
          <cell r="D137" t="str">
            <v>ALUMINIO. FRENTE INTEGRAL CON PEGADO ESTRUCTURAL (DVH) – Planta Baja.</v>
          </cell>
          <cell r="E137" t="str">
            <v>un.</v>
          </cell>
        </row>
        <row r="138">
          <cell r="C138" t="str">
            <v>FPB1</v>
          </cell>
          <cell r="D138" t="str">
            <v>frente integral PB</v>
          </cell>
        </row>
        <row r="139">
          <cell r="C139" t="str">
            <v>FPB2</v>
          </cell>
          <cell r="D139" t="str">
            <v>frente integral PB</v>
          </cell>
        </row>
        <row r="140">
          <cell r="C140" t="str">
            <v>FPB3</v>
          </cell>
          <cell r="D140" t="str">
            <v>frente integral PB</v>
          </cell>
        </row>
        <row r="141">
          <cell r="C141" t="str">
            <v>FPB4</v>
          </cell>
          <cell r="D141" t="str">
            <v>frente integral PB</v>
          </cell>
        </row>
        <row r="142">
          <cell r="C142" t="str">
            <v>FPB5</v>
          </cell>
          <cell r="D142" t="str">
            <v>frente integral PB</v>
          </cell>
        </row>
        <row r="143">
          <cell r="C143" t="str">
            <v>FPB6</v>
          </cell>
          <cell r="D143" t="str">
            <v>frente integral PB</v>
          </cell>
        </row>
        <row r="144">
          <cell r="C144" t="str">
            <v>FPB7</v>
          </cell>
          <cell r="D144" t="str">
            <v>frente integral PB</v>
          </cell>
        </row>
        <row r="145">
          <cell r="C145" t="str">
            <v>FPB8</v>
          </cell>
          <cell r="D145" t="str">
            <v>frente integral PB</v>
          </cell>
        </row>
        <row r="146">
          <cell r="C146" t="str">
            <v>FPB9</v>
          </cell>
          <cell r="D146" t="str">
            <v>frente integral PB</v>
          </cell>
        </row>
        <row r="147">
          <cell r="C147" t="str">
            <v>FIR1</v>
          </cell>
          <cell r="D147" t="str">
            <v>frente integral restaurante</v>
          </cell>
        </row>
        <row r="148">
          <cell r="C148" t="str">
            <v>FIR2</v>
          </cell>
          <cell r="D148" t="str">
            <v>frente integral restaurante</v>
          </cell>
        </row>
        <row r="149">
          <cell r="C149" t="str">
            <v>FIR3</v>
          </cell>
          <cell r="D149" t="str">
            <v>frente integral restaurante</v>
          </cell>
        </row>
        <row r="150">
          <cell r="C150" t="str">
            <v>FIR4</v>
          </cell>
          <cell r="D150" t="str">
            <v>frente integral restaurante</v>
          </cell>
        </row>
        <row r="151">
          <cell r="C151" t="str">
            <v>FIR5</v>
          </cell>
          <cell r="D151" t="str">
            <v>frente integral restaurante</v>
          </cell>
        </row>
        <row r="152">
          <cell r="C152" t="str">
            <v>FIR6</v>
          </cell>
          <cell r="D152" t="str">
            <v>frente integral restaurante</v>
          </cell>
        </row>
        <row r="153">
          <cell r="C153" t="str">
            <v>FIR7</v>
          </cell>
          <cell r="D153" t="str">
            <v>frente integral restaurante</v>
          </cell>
        </row>
        <row r="154">
          <cell r="C154" t="str">
            <v>FIR8</v>
          </cell>
          <cell r="D154" t="str">
            <v>frente integral restaurante</v>
          </cell>
        </row>
        <row r="155">
          <cell r="C155" t="str">
            <v>FIR9</v>
          </cell>
          <cell r="D155" t="str">
            <v>frente integral restaurante</v>
          </cell>
        </row>
        <row r="156">
          <cell r="C156" t="str">
            <v>14.06</v>
          </cell>
          <cell r="D156" t="str">
            <v>ALUMINIO. BARANDAS VIDRIADAS SIN PARANTES</v>
          </cell>
          <cell r="E156" t="str">
            <v>m2</v>
          </cell>
        </row>
        <row r="157">
          <cell r="C157" t="str">
            <v>BV01</v>
          </cell>
          <cell r="D157" t="str">
            <v>Baranda panorámica de vidrio</v>
          </cell>
        </row>
        <row r="158">
          <cell r="C158" t="str">
            <v>14.07</v>
          </cell>
          <cell r="D158" t="str">
            <v>HIERRO: PUERTAS ANTIPÁNICO, CORTAFUEGO</v>
          </cell>
          <cell r="E158" t="str">
            <v>m2</v>
          </cell>
        </row>
        <row r="159">
          <cell r="C159" t="str">
            <v>14.08</v>
          </cell>
          <cell r="D159" t="str">
            <v>HIERRO. PORTON   BATIENTE. Automatizado</v>
          </cell>
          <cell r="E159" t="str">
            <v>m2</v>
          </cell>
        </row>
        <row r="160">
          <cell r="C160" t="str">
            <v>14.09</v>
          </cell>
          <cell r="D160" t="str">
            <v xml:space="preserve">HIERRO. REJILLA </v>
          </cell>
        </row>
        <row r="161">
          <cell r="C161" t="str">
            <v>14.10</v>
          </cell>
          <cell r="D161" t="str">
            <v>HIERRO. PUERTA TRAMPA</v>
          </cell>
        </row>
        <row r="162">
          <cell r="C162" t="str">
            <v>14.11</v>
          </cell>
          <cell r="D162" t="str">
            <v>HIERRO.ESCALERA MARINERA Y BARANDA</v>
          </cell>
        </row>
        <row r="163">
          <cell r="C163" t="str">
            <v>14.12</v>
          </cell>
          <cell r="D163" t="str">
            <v>HIERRO. BARANDA DE ESCALERA DE EMERGENCIA</v>
          </cell>
        </row>
        <row r="164">
          <cell r="C164" t="str">
            <v>14.13</v>
          </cell>
          <cell r="D164" t="str">
            <v>HIERRO.PUERTA BÓVEDA/TESORO</v>
          </cell>
        </row>
        <row r="165">
          <cell r="C165" t="str">
            <v>14.14</v>
          </cell>
          <cell r="D165" t="str">
            <v>CHAPA MICROPERFORADA MINIONDA - CH1/ CH2/CH3</v>
          </cell>
        </row>
        <row r="166">
          <cell r="C166" t="str">
            <v>14.15</v>
          </cell>
          <cell r="D166" t="str">
            <v xml:space="preserve">MADERA. TABIQUE INTEGRAL DIVISORIO DE SANITARIOS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B3"/>
      <sheetName val="EGB.706"/>
      <sheetName val="TRABAJOS"/>
      <sheetName val="VIDRIOS"/>
      <sheetName val="REVOQUES"/>
      <sheetName val="AZULEJ"/>
      <sheetName val="PISOS"/>
      <sheetName val="PINTURAS"/>
      <sheetName val="MOVIMIENTO"/>
      <sheetName val="ESTRUCTURA"/>
      <sheetName val="MAMPOSTERIA"/>
      <sheetName val="ADICIONALES"/>
      <sheetName val="HORMIGON"/>
      <sheetName val="CUBIERTA"/>
      <sheetName val="CONTRAPISO"/>
      <sheetName val="Mat.MAS Util"/>
      <sheetName val="CIELORRASO"/>
      <sheetName val="aislacion"/>
      <sheetName val="ESMALTE SINT METAL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4">
          <cell r="D4">
            <v>2.85</v>
          </cell>
        </row>
        <row r="5">
          <cell r="D5">
            <v>2.15</v>
          </cell>
        </row>
        <row r="6">
          <cell r="D6">
            <v>3.5</v>
          </cell>
        </row>
        <row r="7">
          <cell r="D7">
            <v>6.32</v>
          </cell>
        </row>
        <row r="9">
          <cell r="D9">
            <v>19.75</v>
          </cell>
        </row>
        <row r="10">
          <cell r="D10">
            <v>43.45</v>
          </cell>
        </row>
        <row r="11">
          <cell r="D11">
            <v>0.71</v>
          </cell>
        </row>
        <row r="12">
          <cell r="D12">
            <v>1.03</v>
          </cell>
        </row>
        <row r="13">
          <cell r="D13">
            <v>2.37</v>
          </cell>
        </row>
        <row r="14">
          <cell r="D14">
            <v>0.4</v>
          </cell>
        </row>
        <row r="15">
          <cell r="D15">
            <v>86.9</v>
          </cell>
        </row>
        <row r="16">
          <cell r="D16">
            <v>80</v>
          </cell>
        </row>
        <row r="19">
          <cell r="D19">
            <v>0.28999999999999998</v>
          </cell>
        </row>
        <row r="22">
          <cell r="D22">
            <v>12</v>
          </cell>
        </row>
        <row r="23">
          <cell r="D23">
            <v>14</v>
          </cell>
        </row>
        <row r="25">
          <cell r="D25">
            <v>18.170000000000002</v>
          </cell>
        </row>
        <row r="29">
          <cell r="D29">
            <v>2.5</v>
          </cell>
        </row>
        <row r="31">
          <cell r="D31">
            <v>15</v>
          </cell>
        </row>
        <row r="32">
          <cell r="D32">
            <v>3.95</v>
          </cell>
        </row>
        <row r="33">
          <cell r="D33">
            <v>1.58</v>
          </cell>
        </row>
        <row r="34">
          <cell r="D34">
            <v>0.28000000000000003</v>
          </cell>
        </row>
        <row r="35">
          <cell r="D35">
            <v>9</v>
          </cell>
        </row>
        <row r="38">
          <cell r="D38">
            <v>20</v>
          </cell>
        </row>
        <row r="39">
          <cell r="D39">
            <v>0.79</v>
          </cell>
        </row>
        <row r="40">
          <cell r="D40">
            <v>3.16</v>
          </cell>
        </row>
        <row r="41">
          <cell r="D41">
            <v>1</v>
          </cell>
        </row>
        <row r="42">
          <cell r="D42">
            <v>3</v>
          </cell>
        </row>
        <row r="43">
          <cell r="D43">
            <v>4</v>
          </cell>
        </row>
        <row r="44">
          <cell r="D44">
            <v>8</v>
          </cell>
        </row>
        <row r="47">
          <cell r="D47">
            <v>1.65</v>
          </cell>
        </row>
        <row r="48">
          <cell r="D48">
            <v>3.5</v>
          </cell>
        </row>
        <row r="49">
          <cell r="D49">
            <v>0.79</v>
          </cell>
        </row>
        <row r="50">
          <cell r="D50">
            <v>1.58</v>
          </cell>
        </row>
        <row r="51">
          <cell r="D51">
            <v>2.37</v>
          </cell>
        </row>
        <row r="53">
          <cell r="D53">
            <v>3.5</v>
          </cell>
        </row>
        <row r="54">
          <cell r="D54">
            <v>10</v>
          </cell>
        </row>
      </sheetData>
      <sheetData sheetId="16"/>
      <sheetData sheetId="17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Inversiones"/>
      <sheetName val="Calc. Auxiliares"/>
      <sheetName val="Para Plan Trabajos"/>
      <sheetName val="Curva de Inversiones"/>
      <sheetName val="Plan General"/>
      <sheetName val="Plan Infra"/>
      <sheetName val="Plan Viv"/>
      <sheetName val="Propuesta"/>
      <sheetName val="Computo"/>
      <sheetName val="Analisis"/>
      <sheetName val="mat1"/>
      <sheetName val="MdeO"/>
      <sheetName val="Eq"/>
      <sheetName val="Mat2"/>
      <sheetName val="PT1 3D"/>
      <sheetName val=" materiales"/>
      <sheetName val="EBY"/>
      <sheetName val="VIVIENDAS"/>
      <sheetName val="INFRAESTRUCTURA"/>
      <sheetName val="EQUIPAMIENTO URBANO"/>
      <sheetName val="PLAN DE TRABAJOS"/>
      <sheetName val="ANALISIS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OR</v>
          </cell>
          <cell r="B1" t="str">
            <v>DESIGNACIÓN</v>
          </cell>
          <cell r="C1" t="str">
            <v>UNIDAD</v>
          </cell>
          <cell r="D1" t="str">
            <v>PRECIO UNITARIO</v>
          </cell>
        </row>
        <row r="2">
          <cell r="A2">
            <v>1</v>
          </cell>
          <cell r="B2" t="str">
            <v>CEMENTO</v>
          </cell>
          <cell r="C2" t="str">
            <v>kg</v>
          </cell>
          <cell r="D2">
            <v>0.11</v>
          </cell>
        </row>
        <row r="3">
          <cell r="A3">
            <v>2</v>
          </cell>
          <cell r="B3" t="str">
            <v>CAL HIDRÁULICA</v>
          </cell>
          <cell r="C3" t="str">
            <v>kg</v>
          </cell>
          <cell r="D3">
            <v>0.09</v>
          </cell>
        </row>
        <row r="4">
          <cell r="A4">
            <v>3</v>
          </cell>
          <cell r="B4" t="str">
            <v>CEMENTO DE ALBAÑILERÍA</v>
          </cell>
          <cell r="C4" t="str">
            <v>kg</v>
          </cell>
          <cell r="D4">
            <v>0.09</v>
          </cell>
        </row>
        <row r="5">
          <cell r="A5">
            <v>4</v>
          </cell>
          <cell r="B5" t="str">
            <v>HIDRÓFUGO</v>
          </cell>
          <cell r="C5" t="str">
            <v>kg</v>
          </cell>
          <cell r="D5">
            <v>0.35</v>
          </cell>
        </row>
        <row r="6">
          <cell r="A6">
            <v>5</v>
          </cell>
          <cell r="B6" t="str">
            <v xml:space="preserve">ADHESIVO </v>
          </cell>
          <cell r="C6" t="str">
            <v>kg</v>
          </cell>
          <cell r="D6">
            <v>0.22</v>
          </cell>
        </row>
        <row r="7">
          <cell r="A7">
            <v>6</v>
          </cell>
          <cell r="B7" t="str">
            <v>PASTINA</v>
          </cell>
          <cell r="C7" t="str">
            <v>kg</v>
          </cell>
          <cell r="D7">
            <v>0.89</v>
          </cell>
        </row>
        <row r="8">
          <cell r="A8">
            <v>7</v>
          </cell>
          <cell r="B8" t="str">
            <v>AZULEJOS 15 x 15</v>
          </cell>
          <cell r="C8" t="str">
            <v>m2</v>
          </cell>
          <cell r="D8">
            <v>3.29</v>
          </cell>
        </row>
        <row r="9">
          <cell r="A9">
            <v>8</v>
          </cell>
          <cell r="B9" t="str">
            <v>MOSAICO GRANÍTICO PULIDO</v>
          </cell>
          <cell r="C9" t="str">
            <v>m2</v>
          </cell>
          <cell r="D9">
            <v>7.87</v>
          </cell>
        </row>
        <row r="10">
          <cell r="A10">
            <v>9</v>
          </cell>
          <cell r="B10" t="str">
            <v>ZÓCALO GRANÍTICO 7x25 PULIDO</v>
          </cell>
          <cell r="C10" t="str">
            <v>ml</v>
          </cell>
          <cell r="D10">
            <v>1.9330000000000001</v>
          </cell>
        </row>
        <row r="11">
          <cell r="A11">
            <v>10</v>
          </cell>
          <cell r="B11" t="str">
            <v xml:space="preserve">UMBRAL GRANÍTICO PREMOLDEADO </v>
          </cell>
          <cell r="C11" t="str">
            <v>ml</v>
          </cell>
          <cell r="D11">
            <v>25</v>
          </cell>
        </row>
        <row r="12">
          <cell r="A12">
            <v>11</v>
          </cell>
          <cell r="B12" t="str">
            <v>ALAMBRE DE ATAR</v>
          </cell>
          <cell r="C12" t="str">
            <v>kg</v>
          </cell>
          <cell r="D12">
            <v>0.99</v>
          </cell>
        </row>
        <row r="13">
          <cell r="A13">
            <v>12</v>
          </cell>
          <cell r="B13" t="str">
            <v>ALAMBRE Nro. 9</v>
          </cell>
          <cell r="C13" t="str">
            <v>kg</v>
          </cell>
          <cell r="D13">
            <v>0.93</v>
          </cell>
        </row>
        <row r="14">
          <cell r="A14">
            <v>13</v>
          </cell>
          <cell r="B14" t="str">
            <v xml:space="preserve">CLAVOS </v>
          </cell>
          <cell r="C14" t="str">
            <v>kg</v>
          </cell>
          <cell r="D14">
            <v>0.93</v>
          </cell>
        </row>
        <row r="15">
          <cell r="A15">
            <v>14</v>
          </cell>
          <cell r="B15" t="str">
            <v>HIERRO TORS. 4.2</v>
          </cell>
          <cell r="C15" t="str">
            <v>un</v>
          </cell>
          <cell r="D15">
            <v>0.7</v>
          </cell>
        </row>
        <row r="16">
          <cell r="A16">
            <v>15</v>
          </cell>
          <cell r="B16" t="str">
            <v>HIERRO TORS. 6</v>
          </cell>
          <cell r="C16" t="str">
            <v>un</v>
          </cell>
          <cell r="D16">
            <v>1.38</v>
          </cell>
        </row>
        <row r="17">
          <cell r="A17">
            <v>16</v>
          </cell>
          <cell r="B17" t="str">
            <v>HIERRO TORS. 8</v>
          </cell>
          <cell r="C17" t="str">
            <v>un</v>
          </cell>
          <cell r="D17">
            <v>2.33</v>
          </cell>
        </row>
        <row r="18">
          <cell r="A18">
            <v>17</v>
          </cell>
          <cell r="B18" t="str">
            <v>HIERRO TORS. 10</v>
          </cell>
          <cell r="C18" t="str">
            <v>un</v>
          </cell>
          <cell r="D18">
            <v>3.62</v>
          </cell>
        </row>
        <row r="19">
          <cell r="A19">
            <v>18</v>
          </cell>
          <cell r="B19" t="str">
            <v>HIERRO TORS. 12</v>
          </cell>
          <cell r="C19" t="str">
            <v>un</v>
          </cell>
          <cell r="D19">
            <v>5.2</v>
          </cell>
        </row>
        <row r="20">
          <cell r="A20">
            <v>19</v>
          </cell>
          <cell r="B20" t="str">
            <v>HIERRO TORS. 16</v>
          </cell>
          <cell r="C20" t="str">
            <v>un</v>
          </cell>
          <cell r="D20">
            <v>9.2100000000000009</v>
          </cell>
        </row>
        <row r="21">
          <cell r="A21">
            <v>20</v>
          </cell>
          <cell r="B21" t="str">
            <v>MALLA SIMA 15x25 4.2mm.</v>
          </cell>
          <cell r="C21" t="str">
            <v>m2</v>
          </cell>
          <cell r="D21">
            <v>1.1399999999999999</v>
          </cell>
        </row>
        <row r="22">
          <cell r="A22">
            <v>21</v>
          </cell>
          <cell r="B22" t="str">
            <v>ARENA MEDIANA</v>
          </cell>
          <cell r="C22" t="str">
            <v>m3</v>
          </cell>
          <cell r="D22">
            <v>9</v>
          </cell>
        </row>
        <row r="23">
          <cell r="A23">
            <v>22</v>
          </cell>
          <cell r="B23" t="str">
            <v>ARENA FINA</v>
          </cell>
          <cell r="C23" t="str">
            <v>m3</v>
          </cell>
          <cell r="D23">
            <v>15</v>
          </cell>
        </row>
        <row r="24">
          <cell r="A24">
            <v>23</v>
          </cell>
          <cell r="B24" t="str">
            <v>PIEDRA TRITURADA 3X1</v>
          </cell>
          <cell r="C24" t="str">
            <v>m3</v>
          </cell>
          <cell r="D24">
            <v>12.75</v>
          </cell>
        </row>
        <row r="25">
          <cell r="A25">
            <v>24</v>
          </cell>
          <cell r="B25" t="str">
            <v>PIEDRA TRITURADA 2X1</v>
          </cell>
          <cell r="C25" t="str">
            <v>m3</v>
          </cell>
          <cell r="D25">
            <v>13.5</v>
          </cell>
        </row>
        <row r="26">
          <cell r="A26">
            <v>25</v>
          </cell>
          <cell r="B26" t="str">
            <v>PIEDRA BASÁLTICA</v>
          </cell>
          <cell r="C26" t="str">
            <v>m2</v>
          </cell>
          <cell r="D26">
            <v>2.77</v>
          </cell>
        </row>
        <row r="27">
          <cell r="A27">
            <v>26</v>
          </cell>
          <cell r="B27" t="str">
            <v>BINDER</v>
          </cell>
          <cell r="C27" t="str">
            <v>m2</v>
          </cell>
          <cell r="D27">
            <v>10.4</v>
          </cell>
        </row>
        <row r="28">
          <cell r="A28">
            <v>27</v>
          </cell>
          <cell r="B28" t="str">
            <v>LADRILLO HUECO 18X18X25 16T</v>
          </cell>
          <cell r="C28" t="str">
            <v>un</v>
          </cell>
          <cell r="D28">
            <v>0.34</v>
          </cell>
        </row>
        <row r="29">
          <cell r="A29">
            <v>28</v>
          </cell>
          <cell r="B29" t="str">
            <v>LADRILLO HUECO 12X18X25 9T</v>
          </cell>
          <cell r="C29" t="str">
            <v>un</v>
          </cell>
          <cell r="D29">
            <v>0.24</v>
          </cell>
        </row>
        <row r="30">
          <cell r="A30">
            <v>29</v>
          </cell>
          <cell r="B30" t="str">
            <v>PEINE 18X18x25</v>
          </cell>
          <cell r="C30" t="str">
            <v>un</v>
          </cell>
          <cell r="D30">
            <v>0.33700000000000002</v>
          </cell>
        </row>
        <row r="31">
          <cell r="A31">
            <v>30</v>
          </cell>
          <cell r="B31" t="str">
            <v>ANTISOL</v>
          </cell>
          <cell r="C31" t="str">
            <v>l</v>
          </cell>
          <cell r="D31">
            <v>0.75</v>
          </cell>
        </row>
        <row r="32">
          <cell r="A32">
            <v>31</v>
          </cell>
          <cell r="B32" t="str">
            <v>LADRILLO COMÚN</v>
          </cell>
          <cell r="C32" t="str">
            <v>un</v>
          </cell>
          <cell r="D32">
            <v>0.1</v>
          </cell>
        </row>
        <row r="33">
          <cell r="A33">
            <v>32</v>
          </cell>
          <cell r="B33" t="str">
            <v>PERFIL C CHAPA 16 50/80</v>
          </cell>
          <cell r="C33" t="str">
            <v>ml</v>
          </cell>
          <cell r="D33">
            <v>1.86</v>
          </cell>
        </row>
        <row r="34">
          <cell r="A34">
            <v>33</v>
          </cell>
          <cell r="B34" t="str">
            <v>PERFILES C CHAPA 16 2x50/120</v>
          </cell>
          <cell r="C34" t="str">
            <v>ml</v>
          </cell>
          <cell r="D34">
            <v>5.5</v>
          </cell>
        </row>
        <row r="35">
          <cell r="A35">
            <v>34</v>
          </cell>
          <cell r="B35" t="str">
            <v>PERFIL C CHAPA 16 50/120</v>
          </cell>
          <cell r="C35" t="str">
            <v>ml</v>
          </cell>
          <cell r="D35">
            <v>2.21</v>
          </cell>
        </row>
        <row r="36">
          <cell r="A36">
            <v>35</v>
          </cell>
          <cell r="B36" t="str">
            <v>CHAPA H.G. 24 ONDULADA</v>
          </cell>
          <cell r="C36" t="str">
            <v>m2</v>
          </cell>
          <cell r="D36">
            <v>5.4</v>
          </cell>
        </row>
        <row r="37">
          <cell r="A37">
            <v>36</v>
          </cell>
          <cell r="B37" t="str">
            <v>BANDA SELLADORA T/COMPRIBAND</v>
          </cell>
          <cell r="C37" t="str">
            <v>ml</v>
          </cell>
          <cell r="D37">
            <v>0.76</v>
          </cell>
        </row>
        <row r="38">
          <cell r="A38">
            <v>37</v>
          </cell>
          <cell r="B38" t="str">
            <v>CUMBRERA DE CHAPA H.G. 24</v>
          </cell>
          <cell r="C38" t="str">
            <v>ml</v>
          </cell>
          <cell r="D38">
            <v>4.4800000000000004</v>
          </cell>
        </row>
        <row r="39">
          <cell r="A39">
            <v>38</v>
          </cell>
          <cell r="B39" t="str">
            <v>BABETA DE CHAPA H.G. 24</v>
          </cell>
          <cell r="C39" t="str">
            <v>ml</v>
          </cell>
          <cell r="D39">
            <v>1.35</v>
          </cell>
        </row>
        <row r="40">
          <cell r="A40">
            <v>39</v>
          </cell>
          <cell r="B40" t="str">
            <v xml:space="preserve">TORNILLO AUTORROSCABLE </v>
          </cell>
          <cell r="C40" t="str">
            <v>un</v>
          </cell>
          <cell r="D40">
            <v>0.11</v>
          </cell>
        </row>
        <row r="41">
          <cell r="A41">
            <v>40</v>
          </cell>
          <cell r="B41" t="str">
            <v xml:space="preserve">LANA DE VIDRIO C/PAPEL </v>
          </cell>
          <cell r="C41" t="str">
            <v>m2</v>
          </cell>
          <cell r="D41">
            <v>2.5</v>
          </cell>
        </row>
        <row r="42">
          <cell r="A42">
            <v>41</v>
          </cell>
          <cell r="B42" t="str">
            <v>ALAMBRE GALVANIZADO Nro. 14</v>
          </cell>
          <cell r="C42" t="str">
            <v>kg</v>
          </cell>
          <cell r="D42">
            <v>1.23</v>
          </cell>
        </row>
        <row r="43">
          <cell r="A43">
            <v>42</v>
          </cell>
          <cell r="B43" t="str">
            <v>MACHIMBRE DE PINO 3/4x4</v>
          </cell>
          <cell r="C43" t="str">
            <v>m2</v>
          </cell>
          <cell r="D43">
            <v>3.9</v>
          </cell>
        </row>
        <row r="44">
          <cell r="A44">
            <v>43</v>
          </cell>
          <cell r="B44" t="str">
            <v>CORNISA DE PINO</v>
          </cell>
          <cell r="C44" t="str">
            <v>ml</v>
          </cell>
          <cell r="D44">
            <v>0.28000000000000003</v>
          </cell>
        </row>
        <row r="45">
          <cell r="A45">
            <v>44</v>
          </cell>
          <cell r="B45" t="str">
            <v>CLAVADOR MADERA SEMIDURA 1x2</v>
          </cell>
          <cell r="C45" t="str">
            <v>ml</v>
          </cell>
          <cell r="D45">
            <v>0.5</v>
          </cell>
        </row>
        <row r="46">
          <cell r="A46">
            <v>45</v>
          </cell>
          <cell r="B46" t="str">
            <v>CLAVO PARA MACHIMBRE</v>
          </cell>
          <cell r="C46" t="str">
            <v>kg</v>
          </cell>
          <cell r="D46">
            <v>1.25</v>
          </cell>
        </row>
        <row r="47">
          <cell r="A47">
            <v>46</v>
          </cell>
          <cell r="B47" t="str">
            <v>PLANCHUELA 4"x 3/16"</v>
          </cell>
          <cell r="C47" t="str">
            <v>ml</v>
          </cell>
          <cell r="D47">
            <v>3.29</v>
          </cell>
        </row>
        <row r="48">
          <cell r="A48">
            <v>47</v>
          </cell>
          <cell r="B48" t="str">
            <v>PLANCHUELA 2.5"x 1/4"</v>
          </cell>
          <cell r="C48" t="str">
            <v>ml</v>
          </cell>
          <cell r="D48">
            <v>2.0099999999999998</v>
          </cell>
        </row>
        <row r="49">
          <cell r="A49">
            <v>48</v>
          </cell>
          <cell r="B49" t="str">
            <v>PLANCHUELA 2"x 1/2"</v>
          </cell>
          <cell r="C49" t="str">
            <v>ml</v>
          </cell>
          <cell r="D49">
            <v>6</v>
          </cell>
        </row>
        <row r="50">
          <cell r="A50">
            <v>49</v>
          </cell>
          <cell r="B50" t="str">
            <v>PLANCHUELA 2"x 3/16"</v>
          </cell>
          <cell r="C50" t="str">
            <v>ml</v>
          </cell>
          <cell r="D50">
            <v>1.19</v>
          </cell>
        </row>
        <row r="51">
          <cell r="A51">
            <v>50</v>
          </cell>
          <cell r="B51" t="str">
            <v>PNL 100x100x10mm</v>
          </cell>
          <cell r="C51" t="str">
            <v>ml</v>
          </cell>
          <cell r="D51">
            <v>12.58</v>
          </cell>
        </row>
        <row r="52">
          <cell r="A52">
            <v>51</v>
          </cell>
          <cell r="B52" t="str">
            <v>PNL 65x65x9mm</v>
          </cell>
          <cell r="C52" t="str">
            <v>ml</v>
          </cell>
          <cell r="D52">
            <v>7.51</v>
          </cell>
        </row>
        <row r="53">
          <cell r="A53">
            <v>52</v>
          </cell>
          <cell r="B53" t="str">
            <v>PNL 55x55x5mm</v>
          </cell>
          <cell r="C53" t="str">
            <v>ml</v>
          </cell>
          <cell r="D53">
            <v>2.29</v>
          </cell>
        </row>
        <row r="54">
          <cell r="A54">
            <v>53</v>
          </cell>
          <cell r="B54" t="str">
            <v>TABLA DE PINO 1x4</v>
          </cell>
          <cell r="C54" t="str">
            <v>m2</v>
          </cell>
          <cell r="D54">
            <v>3</v>
          </cell>
        </row>
        <row r="55">
          <cell r="A55">
            <v>54</v>
          </cell>
          <cell r="B55" t="str">
            <v>TIRANTE DE PINO 3x3</v>
          </cell>
          <cell r="C55" t="str">
            <v>ml</v>
          </cell>
          <cell r="D55">
            <v>0.75</v>
          </cell>
        </row>
        <row r="56">
          <cell r="A56">
            <v>55</v>
          </cell>
          <cell r="B56" t="str">
            <v>POSTE MADERA DURA 3x3</v>
          </cell>
          <cell r="C56" t="str">
            <v>un</v>
          </cell>
          <cell r="D56">
            <v>3.9</v>
          </cell>
        </row>
        <row r="57">
          <cell r="A57">
            <v>56</v>
          </cell>
          <cell r="B57" t="str">
            <v>ALAMBRE GALV. 12</v>
          </cell>
          <cell r="C57" t="str">
            <v>ml</v>
          </cell>
          <cell r="D57">
            <v>1.1399999999999999</v>
          </cell>
        </row>
        <row r="58">
          <cell r="A58">
            <v>57</v>
          </cell>
          <cell r="B58" t="str">
            <v>GRAMPA C/TACO FISCHER</v>
          </cell>
          <cell r="C58" t="str">
            <v>un</v>
          </cell>
          <cell r="D58">
            <v>0.5</v>
          </cell>
        </row>
        <row r="59">
          <cell r="A59">
            <v>58</v>
          </cell>
          <cell r="B59" t="str">
            <v>TORNIQUETE SIMPLE</v>
          </cell>
          <cell r="C59" t="str">
            <v>un</v>
          </cell>
        </row>
        <row r="60">
          <cell r="A60">
            <v>59</v>
          </cell>
          <cell r="B60" t="str">
            <v>ELECTRODOS</v>
          </cell>
          <cell r="C60" t="str">
            <v>kg</v>
          </cell>
          <cell r="D60">
            <v>4.13</v>
          </cell>
        </row>
        <row r="61">
          <cell r="A61">
            <v>60</v>
          </cell>
          <cell r="B61" t="str">
            <v>NICHO DE H.A. PARA GARRAFA</v>
          </cell>
          <cell r="C61" t="str">
            <v>un</v>
          </cell>
          <cell r="D61">
            <v>28</v>
          </cell>
        </row>
        <row r="62">
          <cell r="B62" t="str">
            <v>ABERTURAS</v>
          </cell>
        </row>
        <row r="63">
          <cell r="A63">
            <v>61</v>
          </cell>
          <cell r="B63" t="str">
            <v>MARCO METÁLICO P1</v>
          </cell>
          <cell r="C63" t="str">
            <v>un</v>
          </cell>
          <cell r="D63">
            <v>15.5</v>
          </cell>
        </row>
        <row r="64">
          <cell r="A64">
            <v>62</v>
          </cell>
          <cell r="B64" t="str">
            <v>MARCO Y HOJA METÁLICA CON HERRAJES P2</v>
          </cell>
          <cell r="C64" t="str">
            <v>un</v>
          </cell>
          <cell r="D64">
            <v>85</v>
          </cell>
        </row>
        <row r="65">
          <cell r="A65">
            <v>63</v>
          </cell>
          <cell r="B65" t="str">
            <v>HOJA PLACA DE MADERA C/HERRAJES P1</v>
          </cell>
          <cell r="C65" t="str">
            <v>un</v>
          </cell>
          <cell r="D65">
            <v>30</v>
          </cell>
        </row>
        <row r="66">
          <cell r="A66">
            <v>64</v>
          </cell>
          <cell r="B66" t="str">
            <v>PUERTA Y MARCO METÁLICO PARA NICHO</v>
          </cell>
          <cell r="C66" t="str">
            <v>un</v>
          </cell>
          <cell r="D66">
            <v>20</v>
          </cell>
        </row>
        <row r="67">
          <cell r="A67">
            <v>65</v>
          </cell>
          <cell r="B67" t="str">
            <v>MARCO Y HOJA CELOSÍA C/HERRAJES V1</v>
          </cell>
          <cell r="C67" t="str">
            <v>un</v>
          </cell>
          <cell r="D67">
            <v>79</v>
          </cell>
        </row>
        <row r="68">
          <cell r="A68">
            <v>66</v>
          </cell>
          <cell r="B68" t="str">
            <v>MARCO, HOJA Y HERRAJES V2</v>
          </cell>
          <cell r="C68" t="str">
            <v>un</v>
          </cell>
          <cell r="D68">
            <v>31</v>
          </cell>
        </row>
        <row r="69">
          <cell r="A69">
            <v>67</v>
          </cell>
          <cell r="B69" t="str">
            <v>MARCO, HOJA Y HERRAJES V3</v>
          </cell>
          <cell r="C69" t="str">
            <v>un</v>
          </cell>
          <cell r="D69">
            <v>16</v>
          </cell>
        </row>
        <row r="70">
          <cell r="A70">
            <v>68</v>
          </cell>
          <cell r="B70" t="str">
            <v>VIDRIOS TRIPLES TRANSPARENTES</v>
          </cell>
          <cell r="C70" t="str">
            <v>m2</v>
          </cell>
          <cell r="D70">
            <v>14</v>
          </cell>
        </row>
        <row r="71">
          <cell r="B71" t="str">
            <v>PINTURAS</v>
          </cell>
        </row>
        <row r="72">
          <cell r="A72">
            <v>69</v>
          </cell>
          <cell r="B72" t="str">
            <v>ANTIÓXIDO</v>
          </cell>
          <cell r="C72" t="str">
            <v>l</v>
          </cell>
          <cell r="D72">
            <v>2.68</v>
          </cell>
        </row>
        <row r="73">
          <cell r="A73">
            <v>70</v>
          </cell>
          <cell r="B73" t="str">
            <v>AGUARRÁS</v>
          </cell>
          <cell r="C73" t="str">
            <v>l</v>
          </cell>
          <cell r="D73">
            <v>0.82</v>
          </cell>
        </row>
        <row r="74">
          <cell r="A74">
            <v>71</v>
          </cell>
          <cell r="B74" t="str">
            <v>LIJAS</v>
          </cell>
          <cell r="C74" t="str">
            <v>un</v>
          </cell>
          <cell r="D74">
            <v>0.41</v>
          </cell>
        </row>
        <row r="75">
          <cell r="A75">
            <v>72</v>
          </cell>
          <cell r="B75" t="str">
            <v>LÁTEX INTERIOR</v>
          </cell>
          <cell r="C75" t="str">
            <v>l</v>
          </cell>
          <cell r="D75">
            <v>1.86</v>
          </cell>
        </row>
        <row r="76">
          <cell r="A76">
            <v>73</v>
          </cell>
          <cell r="B76" t="str">
            <v>LÁTEX EXTERIOR</v>
          </cell>
          <cell r="C76" t="str">
            <v>l</v>
          </cell>
          <cell r="D76">
            <v>2.69</v>
          </cell>
        </row>
        <row r="77">
          <cell r="A77">
            <v>74</v>
          </cell>
          <cell r="B77" t="str">
            <v>FIJADOR</v>
          </cell>
          <cell r="C77" t="str">
            <v>l</v>
          </cell>
          <cell r="D77">
            <v>1.57</v>
          </cell>
        </row>
        <row r="78">
          <cell r="A78">
            <v>75</v>
          </cell>
          <cell r="B78" t="str">
            <v>ESMALTE SINTÉTICO</v>
          </cell>
          <cell r="C78" t="str">
            <v>l</v>
          </cell>
          <cell r="D78">
            <v>4.55</v>
          </cell>
        </row>
        <row r="79">
          <cell r="A79">
            <v>76</v>
          </cell>
          <cell r="B79" t="str">
            <v>FONDO SINTÉTICO</v>
          </cell>
          <cell r="C79" t="str">
            <v>l</v>
          </cell>
          <cell r="D79">
            <v>3.51</v>
          </cell>
        </row>
        <row r="80">
          <cell r="A80">
            <v>77</v>
          </cell>
          <cell r="B80" t="str">
            <v>BARNIZ</v>
          </cell>
          <cell r="C80" t="str">
            <v>l</v>
          </cell>
          <cell r="D80">
            <v>2.52</v>
          </cell>
        </row>
        <row r="81">
          <cell r="A81">
            <v>78</v>
          </cell>
          <cell r="B81" t="str">
            <v>PINTURA ASFÁLTICA</v>
          </cell>
          <cell r="C81" t="str">
            <v>l</v>
          </cell>
          <cell r="D81">
            <v>0.81</v>
          </cell>
        </row>
        <row r="82">
          <cell r="B82" t="str">
            <v>INST. SANITARIA EN VIVIENDA</v>
          </cell>
        </row>
        <row r="83">
          <cell r="A83">
            <v>79</v>
          </cell>
          <cell r="B83" t="str">
            <v>CAÑO PPN 0.013</v>
          </cell>
          <cell r="C83" t="str">
            <v>ml</v>
          </cell>
          <cell r="D83">
            <v>2.1</v>
          </cell>
        </row>
        <row r="84">
          <cell r="A84">
            <v>80</v>
          </cell>
          <cell r="B84" t="str">
            <v>CAÑO PPN 0.019</v>
          </cell>
          <cell r="C84" t="str">
            <v>ml</v>
          </cell>
          <cell r="D84">
            <v>2.92</v>
          </cell>
        </row>
        <row r="85">
          <cell r="A85">
            <v>81</v>
          </cell>
          <cell r="B85" t="str">
            <v>PILAR ENTRADA PREMOLDEADO C/LL.PASO</v>
          </cell>
          <cell r="C85" t="str">
            <v>un</v>
          </cell>
          <cell r="D85">
            <v>25</v>
          </cell>
        </row>
        <row r="86">
          <cell r="A86">
            <v>82</v>
          </cell>
          <cell r="B86" t="str">
            <v>TR 1000L F.C. C/TAPA</v>
          </cell>
          <cell r="C86" t="str">
            <v>un</v>
          </cell>
          <cell r="D86">
            <v>88</v>
          </cell>
        </row>
        <row r="87">
          <cell r="A87">
            <v>83</v>
          </cell>
          <cell r="B87" t="str">
            <v>VÁLV. BCE. C/FLOTANTE Y BOCHA DE ISOPOR</v>
          </cell>
          <cell r="C87" t="str">
            <v>un</v>
          </cell>
          <cell r="D87">
            <v>3.45</v>
          </cell>
        </row>
        <row r="88">
          <cell r="A88">
            <v>84</v>
          </cell>
          <cell r="B88" t="str">
            <v>TORRE TANQUE METÁLICA H. LIBRE = 4.50m.</v>
          </cell>
          <cell r="C88" t="str">
            <v>un</v>
          </cell>
          <cell r="D88">
            <v>75</v>
          </cell>
        </row>
        <row r="89">
          <cell r="A89">
            <v>85</v>
          </cell>
          <cell r="B89" t="str">
            <v>BAJADA DE TANQUE PPN 0.019</v>
          </cell>
          <cell r="C89" t="str">
            <v>un</v>
          </cell>
          <cell r="D89">
            <v>1.55</v>
          </cell>
        </row>
        <row r="90">
          <cell r="A90">
            <v>86</v>
          </cell>
          <cell r="B90" t="str">
            <v>V.LIMPIEZA BCE. 0.019</v>
          </cell>
          <cell r="C90" t="str">
            <v>un</v>
          </cell>
          <cell r="D90">
            <v>2.61</v>
          </cell>
        </row>
        <row r="91">
          <cell r="A91">
            <v>87</v>
          </cell>
          <cell r="B91" t="str">
            <v>TEE PPN 0.019</v>
          </cell>
          <cell r="C91" t="str">
            <v>un</v>
          </cell>
          <cell r="D91">
            <v>0.3</v>
          </cell>
        </row>
        <row r="92">
          <cell r="A92">
            <v>88</v>
          </cell>
          <cell r="B92" t="str">
            <v>TEE PPN 0.013</v>
          </cell>
          <cell r="C92" t="str">
            <v>un</v>
          </cell>
          <cell r="D92">
            <v>0.12</v>
          </cell>
        </row>
        <row r="93">
          <cell r="A93">
            <v>89</v>
          </cell>
          <cell r="B93" t="str">
            <v>CODO PPN 0.019</v>
          </cell>
          <cell r="C93" t="str">
            <v>un</v>
          </cell>
          <cell r="D93">
            <v>0.24399999999999999</v>
          </cell>
        </row>
        <row r="94">
          <cell r="A94">
            <v>90</v>
          </cell>
          <cell r="B94" t="str">
            <v>CODO PPN 0.013</v>
          </cell>
          <cell r="C94" t="str">
            <v>un</v>
          </cell>
          <cell r="D94">
            <v>0.17</v>
          </cell>
        </row>
        <row r="95">
          <cell r="A95">
            <v>91</v>
          </cell>
          <cell r="B95" t="str">
            <v>UD PPN 0.019</v>
          </cell>
          <cell r="C95" t="str">
            <v>un</v>
          </cell>
          <cell r="D95">
            <v>0.65</v>
          </cell>
        </row>
        <row r="96">
          <cell r="A96">
            <v>92</v>
          </cell>
          <cell r="B96" t="str">
            <v>UD PPN 0.013</v>
          </cell>
          <cell r="C96" t="str">
            <v>un</v>
          </cell>
          <cell r="D96">
            <v>0.54</v>
          </cell>
        </row>
        <row r="97">
          <cell r="A97">
            <v>93</v>
          </cell>
          <cell r="B97" t="str">
            <v>BRIDA PPN P/TANQUE</v>
          </cell>
          <cell r="C97" t="str">
            <v>un</v>
          </cell>
          <cell r="D97">
            <v>2</v>
          </cell>
        </row>
        <row r="98">
          <cell r="A98">
            <v>94</v>
          </cell>
          <cell r="B98" t="str">
            <v>ALFACREEP</v>
          </cell>
          <cell r="C98" t="str">
            <v>un</v>
          </cell>
          <cell r="D98">
            <v>0.95</v>
          </cell>
        </row>
        <row r="99">
          <cell r="A99">
            <v>95</v>
          </cell>
          <cell r="B99" t="str">
            <v>VENT. TANQUE PVC</v>
          </cell>
          <cell r="C99" t="str">
            <v>un</v>
          </cell>
          <cell r="D99">
            <v>1</v>
          </cell>
        </row>
        <row r="100">
          <cell r="A100">
            <v>96</v>
          </cell>
          <cell r="B100" t="str">
            <v>V.ESCLUSA BCE. 0.019</v>
          </cell>
          <cell r="C100" t="str">
            <v>un</v>
          </cell>
          <cell r="D100">
            <v>2.46</v>
          </cell>
        </row>
        <row r="101">
          <cell r="A101">
            <v>97</v>
          </cell>
          <cell r="B101" t="str">
            <v>CAÑO PVC 0.110 x 3.2mm.</v>
          </cell>
          <cell r="C101" t="str">
            <v>ml</v>
          </cell>
          <cell r="D101">
            <v>2.58</v>
          </cell>
        </row>
        <row r="102">
          <cell r="A102">
            <v>98</v>
          </cell>
          <cell r="B102" t="str">
            <v>CAÑO PVC 0.063 x 3.2mm.</v>
          </cell>
          <cell r="C102" t="str">
            <v>ml</v>
          </cell>
          <cell r="D102">
            <v>1.77</v>
          </cell>
        </row>
        <row r="103">
          <cell r="A103">
            <v>99</v>
          </cell>
          <cell r="B103" t="str">
            <v>CAÑO PVC 0.050 x 3.2mm.</v>
          </cell>
          <cell r="C103" t="str">
            <v>ml</v>
          </cell>
          <cell r="D103">
            <v>1.43</v>
          </cell>
        </row>
        <row r="104">
          <cell r="A104">
            <v>100</v>
          </cell>
          <cell r="B104" t="str">
            <v>CAÑO PVC 0.040 x 3.2mm.</v>
          </cell>
          <cell r="C104" t="str">
            <v>ml</v>
          </cell>
          <cell r="D104">
            <v>1.0900000000000001</v>
          </cell>
        </row>
        <row r="105">
          <cell r="A105">
            <v>101</v>
          </cell>
          <cell r="B105" t="str">
            <v>PPA LÍNEA 3.2</v>
          </cell>
          <cell r="C105" t="str">
            <v>un</v>
          </cell>
          <cell r="D105">
            <v>5.36</v>
          </cell>
        </row>
        <row r="106">
          <cell r="A106">
            <v>102</v>
          </cell>
          <cell r="B106" t="str">
            <v>MARCO y REJA H.F. 0.15x0.15</v>
          </cell>
          <cell r="C106" t="str">
            <v>un</v>
          </cell>
          <cell r="D106">
            <v>1.95</v>
          </cell>
        </row>
        <row r="107">
          <cell r="A107">
            <v>103</v>
          </cell>
          <cell r="B107" t="str">
            <v>REJILLA DUCHA 10x10</v>
          </cell>
          <cell r="C107" t="str">
            <v>un</v>
          </cell>
          <cell r="D107">
            <v>1.66</v>
          </cell>
        </row>
        <row r="108">
          <cell r="A108">
            <v>104</v>
          </cell>
          <cell r="B108" t="str">
            <v>CODO CON BASE PVC 110 C/3 ACOMETIDAS</v>
          </cell>
          <cell r="C108" t="str">
            <v>un</v>
          </cell>
          <cell r="D108">
            <v>3.67</v>
          </cell>
        </row>
        <row r="109">
          <cell r="A109">
            <v>105</v>
          </cell>
          <cell r="B109" t="str">
            <v xml:space="preserve">BOCA DE ACCESO TAPADA PVC </v>
          </cell>
          <cell r="C109" t="str">
            <v>un</v>
          </cell>
          <cell r="D109">
            <v>4.33</v>
          </cell>
        </row>
        <row r="110">
          <cell r="A110">
            <v>106</v>
          </cell>
          <cell r="B110" t="str">
            <v>CÁMARA INSPECCIÓN 60x60x45</v>
          </cell>
          <cell r="C110" t="str">
            <v>un</v>
          </cell>
          <cell r="D110">
            <v>12</v>
          </cell>
        </row>
        <row r="111">
          <cell r="A111">
            <v>107</v>
          </cell>
          <cell r="B111" t="str">
            <v>CÁMARA SÉPTICA D=120cm. P/10 PERSONAS</v>
          </cell>
          <cell r="C111" t="str">
            <v>un</v>
          </cell>
        </row>
        <row r="112">
          <cell r="A112">
            <v>108</v>
          </cell>
          <cell r="B112" t="str">
            <v>CODO PVC 110 A 45</v>
          </cell>
          <cell r="C112" t="str">
            <v>un</v>
          </cell>
          <cell r="D112">
            <v>2.0299999999999998</v>
          </cell>
        </row>
        <row r="113">
          <cell r="A113">
            <v>109</v>
          </cell>
          <cell r="B113" t="str">
            <v>CODO PVC 63 A 90</v>
          </cell>
          <cell r="C113" t="str">
            <v>un</v>
          </cell>
          <cell r="D113">
            <v>0.92</v>
          </cell>
        </row>
        <row r="114">
          <cell r="A114">
            <v>110</v>
          </cell>
          <cell r="B114" t="str">
            <v>CODO PVC 50 A 90</v>
          </cell>
          <cell r="C114" t="str">
            <v>un</v>
          </cell>
          <cell r="D114">
            <v>0.62</v>
          </cell>
        </row>
        <row r="115">
          <cell r="A115">
            <v>111</v>
          </cell>
          <cell r="B115" t="str">
            <v>CODO PVC 40 A 90</v>
          </cell>
          <cell r="C115" t="str">
            <v>un</v>
          </cell>
          <cell r="D115">
            <v>0.45</v>
          </cell>
        </row>
        <row r="116">
          <cell r="A116">
            <v>112</v>
          </cell>
          <cell r="B116" t="str">
            <v>CODO PVC 40 A 45</v>
          </cell>
          <cell r="C116" t="str">
            <v>un</v>
          </cell>
          <cell r="D116">
            <v>0.38</v>
          </cell>
        </row>
        <row r="117">
          <cell r="A117">
            <v>113</v>
          </cell>
          <cell r="B117" t="str">
            <v>CAÑO PVC PLUVIAL 110 x 3.2mm.</v>
          </cell>
          <cell r="C117" t="str">
            <v>ml</v>
          </cell>
          <cell r="D117">
            <v>2.58</v>
          </cell>
        </row>
        <row r="118">
          <cell r="A118">
            <v>114</v>
          </cell>
          <cell r="B118" t="str">
            <v>CAÑO PVC VENTILACIÓN 63 x 2.2mm.</v>
          </cell>
          <cell r="C118" t="str">
            <v>ml</v>
          </cell>
          <cell r="D118">
            <v>1.5</v>
          </cell>
        </row>
        <row r="119">
          <cell r="A119">
            <v>115</v>
          </cell>
          <cell r="B119" t="str">
            <v>SOMBRERETE PVC 0.063</v>
          </cell>
          <cell r="C119" t="str">
            <v>un</v>
          </cell>
          <cell r="D119">
            <v>1.02</v>
          </cell>
        </row>
        <row r="120">
          <cell r="A120">
            <v>116</v>
          </cell>
          <cell r="B120" t="str">
            <v>CODO PVC P/CAÑO VENTILACIÓN</v>
          </cell>
          <cell r="C120" t="str">
            <v>un</v>
          </cell>
          <cell r="D120">
            <v>0.92</v>
          </cell>
        </row>
        <row r="121">
          <cell r="B121" t="str">
            <v xml:space="preserve">ARTEFACTOS Y ACCESORIOS </v>
          </cell>
        </row>
        <row r="122">
          <cell r="A122">
            <v>117</v>
          </cell>
          <cell r="B122" t="str">
            <v>INODORO PEDESTAL LOZA BCO.C/TAPA PLÁSTICA</v>
          </cell>
          <cell r="C122" t="str">
            <v>un</v>
          </cell>
          <cell r="D122">
            <v>33.19</v>
          </cell>
        </row>
        <row r="123">
          <cell r="A123">
            <v>118</v>
          </cell>
          <cell r="C123" t="str">
            <v>un</v>
          </cell>
        </row>
        <row r="124">
          <cell r="A124">
            <v>119</v>
          </cell>
          <cell r="B124" t="str">
            <v>DEPÓSITO EXT. PLÁSTICO P/COLGAR 12L P/INOD.</v>
          </cell>
          <cell r="C124" t="str">
            <v>un</v>
          </cell>
          <cell r="D124">
            <v>12.4</v>
          </cell>
        </row>
        <row r="125">
          <cell r="A125">
            <v>120</v>
          </cell>
          <cell r="B125" t="str">
            <v>LAVATORIO MEDIANO LOZA BCO. 1 AGUJERO</v>
          </cell>
          <cell r="C125" t="str">
            <v>un</v>
          </cell>
          <cell r="D125">
            <v>17.34</v>
          </cell>
        </row>
        <row r="126">
          <cell r="A126">
            <v>121</v>
          </cell>
          <cell r="B126" t="str">
            <v>JABONERA LOZA BCA. 15x15 C/AGARRADERA</v>
          </cell>
          <cell r="C126" t="str">
            <v>un</v>
          </cell>
          <cell r="D126">
            <v>6.46</v>
          </cell>
        </row>
        <row r="127">
          <cell r="A127">
            <v>122</v>
          </cell>
          <cell r="B127" t="str">
            <v>JABONERA LOZA BCA. 15x7.5</v>
          </cell>
          <cell r="C127" t="str">
            <v>un</v>
          </cell>
          <cell r="D127">
            <v>3.72</v>
          </cell>
        </row>
        <row r="128">
          <cell r="A128">
            <v>123</v>
          </cell>
          <cell r="B128" t="str">
            <v>PORTARROLLO LOZA BCA.15x15</v>
          </cell>
          <cell r="C128" t="str">
            <v>un</v>
          </cell>
          <cell r="D128">
            <v>4.95</v>
          </cell>
        </row>
        <row r="129">
          <cell r="A129">
            <v>124</v>
          </cell>
          <cell r="B129" t="str">
            <v>TOALLERO INTEGRAL LOZA BCA.</v>
          </cell>
          <cell r="C129" t="str">
            <v>un</v>
          </cell>
          <cell r="D129">
            <v>4.3499999999999996</v>
          </cell>
        </row>
        <row r="130">
          <cell r="A130">
            <v>125</v>
          </cell>
          <cell r="B130" t="str">
            <v>PERCHA SIMPLE LOZA BCA.</v>
          </cell>
          <cell r="C130" t="str">
            <v>un</v>
          </cell>
          <cell r="D130">
            <v>1.72</v>
          </cell>
        </row>
        <row r="131">
          <cell r="A131">
            <v>126</v>
          </cell>
          <cell r="B131" t="str">
            <v>PILETA DE LAVAR H.A. 70x40x30</v>
          </cell>
          <cell r="C131" t="str">
            <v>un</v>
          </cell>
          <cell r="D131">
            <v>25</v>
          </cell>
        </row>
        <row r="132">
          <cell r="A132">
            <v>127</v>
          </cell>
          <cell r="B132" t="str">
            <v>MESADA GRANITO RECONST. 1.35m C/BACHA A. INOX.</v>
          </cell>
          <cell r="C132" t="str">
            <v>un</v>
          </cell>
          <cell r="D132">
            <v>95</v>
          </cell>
        </row>
        <row r="133">
          <cell r="A133">
            <v>128</v>
          </cell>
          <cell r="B133" t="str">
            <v>FUELLE INODORO</v>
          </cell>
          <cell r="C133" t="str">
            <v>un</v>
          </cell>
          <cell r="D133">
            <v>0.54</v>
          </cell>
        </row>
        <row r="134">
          <cell r="A134">
            <v>129</v>
          </cell>
          <cell r="B134" t="str">
            <v>SOPAPA LAVADERO PVC</v>
          </cell>
          <cell r="C134" t="str">
            <v>un</v>
          </cell>
          <cell r="D134">
            <v>0.72</v>
          </cell>
        </row>
        <row r="135">
          <cell r="A135">
            <v>130</v>
          </cell>
          <cell r="B135" t="str">
            <v>SIFÓN PVC SIMPLE</v>
          </cell>
          <cell r="C135" t="str">
            <v>un</v>
          </cell>
          <cell r="D135">
            <v>2.83</v>
          </cell>
        </row>
        <row r="136">
          <cell r="A136">
            <v>131</v>
          </cell>
          <cell r="B136" t="str">
            <v>C.S. 13mm. VOLANTE EN CRUZ ROSCA MANGUERA</v>
          </cell>
          <cell r="C136" t="str">
            <v>un</v>
          </cell>
          <cell r="D136">
            <v>3.2</v>
          </cell>
        </row>
        <row r="137">
          <cell r="A137">
            <v>132</v>
          </cell>
          <cell r="B137" t="str">
            <v xml:space="preserve">C.S. 13mm. VOLANTE EN CRUZ </v>
          </cell>
          <cell r="C137" t="str">
            <v>un</v>
          </cell>
          <cell r="D137">
            <v>3</v>
          </cell>
        </row>
        <row r="138">
          <cell r="A138">
            <v>133</v>
          </cell>
          <cell r="B138" t="str">
            <v>LL.P. BCE. 0.013</v>
          </cell>
          <cell r="C138" t="str">
            <v>un</v>
          </cell>
          <cell r="D138">
            <v>1.92</v>
          </cell>
        </row>
        <row r="139">
          <cell r="A139">
            <v>134</v>
          </cell>
          <cell r="B139" t="str">
            <v>LL.P. BCE. 0.019</v>
          </cell>
          <cell r="C139" t="str">
            <v>un</v>
          </cell>
          <cell r="D139">
            <v>2.4</v>
          </cell>
        </row>
        <row r="140">
          <cell r="A140">
            <v>135</v>
          </cell>
          <cell r="B140" t="str">
            <v xml:space="preserve">C.COCINA BCE. PICO MÓVIL CROMO Y </v>
          </cell>
          <cell r="C140" t="str">
            <v>un</v>
          </cell>
          <cell r="D140">
            <v>11.88</v>
          </cell>
        </row>
        <row r="141">
          <cell r="A141">
            <v>136</v>
          </cell>
          <cell r="B141" t="str">
            <v xml:space="preserve">C. LAVATORIO CROMO Y 13mm. </v>
          </cell>
          <cell r="C141" t="str">
            <v>un</v>
          </cell>
          <cell r="D141">
            <v>4.13</v>
          </cell>
        </row>
        <row r="142">
          <cell r="A142">
            <v>137</v>
          </cell>
          <cell r="B142" t="str">
            <v>BRAZO H.G. 13mm. PARA DUCHA</v>
          </cell>
          <cell r="C142" t="str">
            <v>un</v>
          </cell>
          <cell r="D142">
            <v>2.2000000000000002</v>
          </cell>
        </row>
        <row r="143">
          <cell r="A143">
            <v>138</v>
          </cell>
          <cell r="B143" t="str">
            <v>FLEXIBLE PVC 13mm. 30cm.</v>
          </cell>
          <cell r="C143" t="str">
            <v>un</v>
          </cell>
          <cell r="D143">
            <v>0.69</v>
          </cell>
        </row>
        <row r="144">
          <cell r="B144" t="str">
            <v>RED CLOACAL</v>
          </cell>
        </row>
        <row r="145">
          <cell r="A145">
            <v>139</v>
          </cell>
          <cell r="B145" t="str">
            <v>CAÑO RCV CLOACAL J.D. 160mm.</v>
          </cell>
          <cell r="C145" t="str">
            <v>ml</v>
          </cell>
          <cell r="D145">
            <v>3.7</v>
          </cell>
        </row>
        <row r="146">
          <cell r="A146">
            <v>140</v>
          </cell>
          <cell r="B146" t="str">
            <v>CAÑO RCV CLOACAL J.D. 200mm.</v>
          </cell>
          <cell r="C146" t="str">
            <v>ml</v>
          </cell>
          <cell r="D146">
            <v>6.38</v>
          </cell>
        </row>
        <row r="147">
          <cell r="A147">
            <v>141</v>
          </cell>
          <cell r="B147" t="str">
            <v>RAMAL RCV CLOACAL JD 160mm x 110</v>
          </cell>
          <cell r="C147" t="str">
            <v>un</v>
          </cell>
          <cell r="D147">
            <v>6.1</v>
          </cell>
        </row>
        <row r="148">
          <cell r="A148">
            <v>142</v>
          </cell>
          <cell r="B148" t="str">
            <v>CAÑO PVC 0.110 x 3.2mm.</v>
          </cell>
          <cell r="C148" t="str">
            <v>ml</v>
          </cell>
          <cell r="D148">
            <v>2.6</v>
          </cell>
        </row>
        <row r="149">
          <cell r="A149">
            <v>143</v>
          </cell>
          <cell r="B149" t="str">
            <v>CURVA A 45 PVC CLOACAL 110mm.</v>
          </cell>
          <cell r="C149" t="str">
            <v>un</v>
          </cell>
          <cell r="D149">
            <v>3.2</v>
          </cell>
        </row>
        <row r="150">
          <cell r="A150">
            <v>144</v>
          </cell>
          <cell r="B150" t="str">
            <v>MARCO Y TAPA H.F. P/ B.R. CALLE -  CIEGA</v>
          </cell>
          <cell r="C150" t="str">
            <v>un</v>
          </cell>
          <cell r="D150">
            <v>123</v>
          </cell>
        </row>
        <row r="151">
          <cell r="A151">
            <v>145</v>
          </cell>
          <cell r="B151" t="str">
            <v>MARCO Y TAPA H.F. P/ B.R. CALLE  - VENTILADA</v>
          </cell>
          <cell r="C151" t="str">
            <v>un</v>
          </cell>
          <cell r="D151">
            <v>138</v>
          </cell>
        </row>
        <row r="152">
          <cell r="A152">
            <v>146</v>
          </cell>
          <cell r="B152" t="str">
            <v>MARCO Y TAPA H.F. P/ B.R. VEREDA -  CIEGA</v>
          </cell>
          <cell r="C152" t="str">
            <v>un</v>
          </cell>
          <cell r="D152">
            <v>69</v>
          </cell>
        </row>
        <row r="153">
          <cell r="A153">
            <v>147</v>
          </cell>
          <cell r="B153" t="str">
            <v>MARCO Y TAPA H.F. P/ B.R. VEREDA  - VENTILADA</v>
          </cell>
          <cell r="C153" t="str">
            <v>un</v>
          </cell>
          <cell r="D153">
            <v>79</v>
          </cell>
        </row>
        <row r="154">
          <cell r="A154">
            <v>148</v>
          </cell>
          <cell r="B154" t="str">
            <v>CAJA Y TAPA H.F. PARA CÁMARA DE LIMPIEZA</v>
          </cell>
          <cell r="C154" t="str">
            <v>un</v>
          </cell>
        </row>
        <row r="155">
          <cell r="B155" t="str">
            <v>RED DE AGUA</v>
          </cell>
        </row>
        <row r="156">
          <cell r="A156">
            <v>149</v>
          </cell>
          <cell r="B156" t="str">
            <v xml:space="preserve">CAÑO PVC TIPO JD 110mm </v>
          </cell>
          <cell r="C156" t="str">
            <v>ml</v>
          </cell>
          <cell r="D156">
            <v>2.9</v>
          </cell>
        </row>
        <row r="157">
          <cell r="A157">
            <v>150</v>
          </cell>
          <cell r="B157" t="str">
            <v>CAÑO PVC TIPO JD 75mm</v>
          </cell>
          <cell r="C157" t="str">
            <v>ml</v>
          </cell>
          <cell r="D157">
            <v>1.3</v>
          </cell>
        </row>
        <row r="158">
          <cell r="A158">
            <v>151</v>
          </cell>
          <cell r="B158" t="str">
            <v>CAÑO PVC TIPO JD 63mm</v>
          </cell>
          <cell r="C158" t="str">
            <v>ml</v>
          </cell>
          <cell r="D158">
            <v>0.98</v>
          </cell>
        </row>
        <row r="159">
          <cell r="A159">
            <v>152</v>
          </cell>
          <cell r="B159" t="str">
            <v>MANGUITO REDUCC. 110 A 90</v>
          </cell>
          <cell r="C159" t="str">
            <v>un</v>
          </cell>
          <cell r="D159">
            <v>3.6</v>
          </cell>
        </row>
        <row r="160">
          <cell r="A160">
            <v>153</v>
          </cell>
          <cell r="B160" t="str">
            <v>MANGUITO REDUCC. 90 A 75</v>
          </cell>
          <cell r="C160" t="str">
            <v>un</v>
          </cell>
          <cell r="D160">
            <v>2.2599999999999998</v>
          </cell>
        </row>
        <row r="161">
          <cell r="A161">
            <v>154</v>
          </cell>
          <cell r="B161" t="str">
            <v>MANGUITO REDUCC. 90 A 63</v>
          </cell>
          <cell r="C161" t="str">
            <v>un</v>
          </cell>
          <cell r="D161">
            <v>3.12</v>
          </cell>
        </row>
        <row r="162">
          <cell r="A162">
            <v>155</v>
          </cell>
          <cell r="B162" t="str">
            <v>MANGUITO REDUCC. 75 A 63</v>
          </cell>
          <cell r="C162" t="str">
            <v>un</v>
          </cell>
          <cell r="D162">
            <v>1.6</v>
          </cell>
        </row>
        <row r="163">
          <cell r="A163">
            <v>156</v>
          </cell>
          <cell r="B163" t="str">
            <v>MANGUITO E.E. 110mm.</v>
          </cell>
          <cell r="C163" t="str">
            <v>un</v>
          </cell>
          <cell r="D163">
            <v>5.5</v>
          </cell>
        </row>
        <row r="164">
          <cell r="A164">
            <v>157</v>
          </cell>
          <cell r="B164" t="str">
            <v>MANGUITO R.E. PVC JD C/6 63x2 1/2"</v>
          </cell>
          <cell r="C164" t="str">
            <v>un</v>
          </cell>
          <cell r="D164">
            <v>2.4</v>
          </cell>
        </row>
        <row r="165">
          <cell r="A165">
            <v>158</v>
          </cell>
          <cell r="B165" t="str">
            <v>MANGUITO R.E 110 x 4"</v>
          </cell>
          <cell r="C165" t="str">
            <v>un</v>
          </cell>
          <cell r="D165">
            <v>5.5</v>
          </cell>
        </row>
        <row r="166">
          <cell r="A166">
            <v>159</v>
          </cell>
          <cell r="B166" t="str">
            <v>MANGUITO R.E. 75 x 3"</v>
          </cell>
          <cell r="C166" t="str">
            <v>un</v>
          </cell>
          <cell r="D166">
            <v>2.95</v>
          </cell>
        </row>
        <row r="167">
          <cell r="A167">
            <v>160</v>
          </cell>
          <cell r="B167" t="str">
            <v>MANGUITO R.E 63 x 2 1/2"</v>
          </cell>
          <cell r="C167" t="str">
            <v>un</v>
          </cell>
          <cell r="D167">
            <v>2.4</v>
          </cell>
        </row>
        <row r="168">
          <cell r="A168">
            <v>161</v>
          </cell>
          <cell r="B168" t="str">
            <v>CURVA 75mm A 45</v>
          </cell>
          <cell r="C168" t="str">
            <v>un</v>
          </cell>
          <cell r="D168">
            <v>3.5</v>
          </cell>
        </row>
        <row r="169">
          <cell r="A169">
            <v>162</v>
          </cell>
          <cell r="B169" t="str">
            <v>CURVA 75mm A 90</v>
          </cell>
          <cell r="C169" t="str">
            <v>un</v>
          </cell>
          <cell r="D169">
            <v>4.5</v>
          </cell>
        </row>
        <row r="170">
          <cell r="A170">
            <v>163</v>
          </cell>
          <cell r="B170" t="str">
            <v>CRUZ 90x90</v>
          </cell>
          <cell r="C170" t="str">
            <v>un</v>
          </cell>
          <cell r="D170">
            <v>14.1</v>
          </cell>
        </row>
        <row r="171">
          <cell r="A171">
            <v>164</v>
          </cell>
          <cell r="B171" t="str">
            <v>TEE 110x110</v>
          </cell>
          <cell r="C171" t="str">
            <v>un</v>
          </cell>
          <cell r="D171">
            <v>13.8</v>
          </cell>
        </row>
        <row r="172">
          <cell r="A172">
            <v>165</v>
          </cell>
          <cell r="B172" t="str">
            <v>TEE 110x75</v>
          </cell>
          <cell r="C172" t="str">
            <v>un</v>
          </cell>
          <cell r="D172">
            <v>11.3</v>
          </cell>
        </row>
        <row r="173">
          <cell r="A173">
            <v>166</v>
          </cell>
          <cell r="B173" t="str">
            <v>TEE 110x63</v>
          </cell>
          <cell r="C173" t="str">
            <v>un</v>
          </cell>
          <cell r="D173">
            <v>11.2</v>
          </cell>
        </row>
        <row r="174">
          <cell r="A174">
            <v>167</v>
          </cell>
          <cell r="B174" t="str">
            <v>TEE 75x75</v>
          </cell>
          <cell r="C174" t="str">
            <v>un</v>
          </cell>
          <cell r="D174">
            <v>6.2</v>
          </cell>
        </row>
        <row r="175">
          <cell r="A175">
            <v>168</v>
          </cell>
          <cell r="B175" t="str">
            <v>TEE 75x63</v>
          </cell>
          <cell r="C175" t="str">
            <v>un</v>
          </cell>
          <cell r="D175">
            <v>5.9</v>
          </cell>
        </row>
        <row r="176">
          <cell r="A176">
            <v>169</v>
          </cell>
          <cell r="B176" t="str">
            <v>TEE 63x63</v>
          </cell>
          <cell r="C176" t="str">
            <v>un</v>
          </cell>
          <cell r="D176">
            <v>4.78</v>
          </cell>
        </row>
        <row r="177">
          <cell r="A177">
            <v>170</v>
          </cell>
          <cell r="B177" t="str">
            <v>TAPÓN PVC 63mm</v>
          </cell>
          <cell r="C177" t="str">
            <v>un</v>
          </cell>
          <cell r="D177">
            <v>1.9</v>
          </cell>
        </row>
        <row r="178">
          <cell r="A178">
            <v>171</v>
          </cell>
          <cell r="B178" t="str">
            <v>TAPÓN PVC 110mm</v>
          </cell>
          <cell r="C178" t="str">
            <v>un</v>
          </cell>
          <cell r="D178">
            <v>4.4000000000000004</v>
          </cell>
        </row>
        <row r="179">
          <cell r="A179">
            <v>172</v>
          </cell>
          <cell r="B179" t="str">
            <v>CURVA PVC 63 A 90</v>
          </cell>
          <cell r="C179" t="str">
            <v>un</v>
          </cell>
          <cell r="D179">
            <v>3</v>
          </cell>
        </row>
        <row r="180">
          <cell r="A180">
            <v>173</v>
          </cell>
          <cell r="B180" t="str">
            <v>MANGUITO E.E. 63x63</v>
          </cell>
          <cell r="C180" t="str">
            <v>un</v>
          </cell>
          <cell r="D180">
            <v>1.78</v>
          </cell>
        </row>
        <row r="181">
          <cell r="A181">
            <v>174</v>
          </cell>
          <cell r="B181" t="str">
            <v>CURVA PVC C/6 63 A 45</v>
          </cell>
          <cell r="C181" t="str">
            <v>un</v>
          </cell>
          <cell r="D181">
            <v>2.8</v>
          </cell>
        </row>
        <row r="182">
          <cell r="A182">
            <v>175</v>
          </cell>
          <cell r="B182" t="str">
            <v>V.E.  100mm</v>
          </cell>
          <cell r="C182" t="str">
            <v>un</v>
          </cell>
          <cell r="D182">
            <v>149</v>
          </cell>
        </row>
        <row r="183">
          <cell r="A183">
            <v>176</v>
          </cell>
          <cell r="B183" t="str">
            <v>V.E.  75mm</v>
          </cell>
          <cell r="C183" t="str">
            <v>un</v>
          </cell>
          <cell r="D183">
            <v>120</v>
          </cell>
        </row>
        <row r="184">
          <cell r="A184">
            <v>177</v>
          </cell>
          <cell r="B184" t="str">
            <v>V.E.  63mm</v>
          </cell>
          <cell r="C184" t="str">
            <v>un</v>
          </cell>
          <cell r="D184">
            <v>99</v>
          </cell>
        </row>
        <row r="185">
          <cell r="A185">
            <v>178</v>
          </cell>
          <cell r="B185" t="str">
            <v>CAJA BRASERO P/VE H.F.</v>
          </cell>
          <cell r="C185" t="str">
            <v>un</v>
          </cell>
          <cell r="D185">
            <v>18</v>
          </cell>
        </row>
        <row r="186">
          <cell r="A186">
            <v>179</v>
          </cell>
          <cell r="B186" t="str">
            <v>HIDRANTE COMPLETO A BOLA H.F. 63mm</v>
          </cell>
          <cell r="C186" t="str">
            <v>un</v>
          </cell>
          <cell r="D186">
            <v>119</v>
          </cell>
        </row>
        <row r="187">
          <cell r="A187">
            <v>180</v>
          </cell>
          <cell r="B187" t="str">
            <v>HIDRANTE COMPLETO A BOLA H.F. 75mm</v>
          </cell>
          <cell r="C187" t="str">
            <v>un</v>
          </cell>
          <cell r="D187">
            <v>127</v>
          </cell>
        </row>
        <row r="188">
          <cell r="A188">
            <v>181</v>
          </cell>
          <cell r="B188" t="str">
            <v>MARCO Y TAPA H.F.P/HIDRANTE</v>
          </cell>
          <cell r="C188" t="str">
            <v>un</v>
          </cell>
          <cell r="D188">
            <v>18.5</v>
          </cell>
        </row>
        <row r="189">
          <cell r="B189" t="str">
            <v>CONEXIÓN DOMICILIARIA</v>
          </cell>
        </row>
        <row r="190">
          <cell r="A190">
            <v>182</v>
          </cell>
          <cell r="B190" t="str">
            <v>CAÑO POL. ALTA DENSIDAD C/10  D=1/2"</v>
          </cell>
          <cell r="C190" t="str">
            <v>ml</v>
          </cell>
          <cell r="D190">
            <v>0.31</v>
          </cell>
        </row>
        <row r="191">
          <cell r="A191">
            <v>183</v>
          </cell>
          <cell r="B191" t="str">
            <v>LL.P. ESFÉRICA  3/4"</v>
          </cell>
          <cell r="C191" t="str">
            <v>un</v>
          </cell>
          <cell r="D191">
            <v>7.6</v>
          </cell>
        </row>
        <row r="192">
          <cell r="A192">
            <v>184</v>
          </cell>
          <cell r="B192" t="str">
            <v xml:space="preserve">ESPIGA ROSCADA </v>
          </cell>
          <cell r="C192" t="str">
            <v>un</v>
          </cell>
          <cell r="D192">
            <v>2.1</v>
          </cell>
        </row>
        <row r="193">
          <cell r="A193">
            <v>185</v>
          </cell>
          <cell r="B193" t="str">
            <v>MEDIDOR T/CUADRANTE SECO 1/2"</v>
          </cell>
          <cell r="C193" t="str">
            <v>un</v>
          </cell>
          <cell r="D193">
            <v>17.399999999999999</v>
          </cell>
        </row>
        <row r="194">
          <cell r="A194">
            <v>186</v>
          </cell>
          <cell r="B194" t="str">
            <v>SOPORTE ANTIFRAUDE</v>
          </cell>
          <cell r="C194" t="str">
            <v>un</v>
          </cell>
          <cell r="D194">
            <v>1.87</v>
          </cell>
        </row>
        <row r="195">
          <cell r="A195">
            <v>187</v>
          </cell>
          <cell r="B195" t="str">
            <v>V. RETENCIÓN</v>
          </cell>
          <cell r="C195" t="str">
            <v>un</v>
          </cell>
          <cell r="D195">
            <v>2.88</v>
          </cell>
        </row>
        <row r="196">
          <cell r="A196">
            <v>188</v>
          </cell>
          <cell r="B196" t="str">
            <v>RACORD SIST. FRANCÉS ROSCA MACHO P/CAÑO PEAD.</v>
          </cell>
          <cell r="C196" t="str">
            <v>un</v>
          </cell>
          <cell r="D196">
            <v>2.1</v>
          </cell>
        </row>
        <row r="197">
          <cell r="A197">
            <v>189</v>
          </cell>
          <cell r="B197" t="str">
            <v>CAJA Y TAPA H.F. PARA LLAVE DE PASO Y MEDIDOR</v>
          </cell>
          <cell r="C197" t="str">
            <v>un</v>
          </cell>
          <cell r="D197">
            <v>13.5</v>
          </cell>
        </row>
        <row r="198">
          <cell r="A198">
            <v>190</v>
          </cell>
          <cell r="B198" t="str">
            <v>ABRAZADERA PVC. DOBLE BULÓN D= 110mm.</v>
          </cell>
          <cell r="C198" t="str">
            <v>un</v>
          </cell>
          <cell r="D198">
            <v>8.15</v>
          </cell>
        </row>
        <row r="199">
          <cell r="A199">
            <v>191</v>
          </cell>
          <cell r="B199" t="str">
            <v>ABRAZADERA PVC. DOBLE BULÓN D= 63mm.</v>
          </cell>
          <cell r="C199" t="str">
            <v>un</v>
          </cell>
          <cell r="D199">
            <v>5.75</v>
          </cell>
        </row>
        <row r="200">
          <cell r="B200" t="str">
            <v>INST. ELÉCTRICA DOMICILIARIA</v>
          </cell>
        </row>
        <row r="201">
          <cell r="A201">
            <v>192</v>
          </cell>
          <cell r="B201" t="str">
            <v>CAÑO METÁLICO SEMIPESADO 15.8mm</v>
          </cell>
          <cell r="C201" t="str">
            <v>ml</v>
          </cell>
          <cell r="D201">
            <v>0.75</v>
          </cell>
        </row>
        <row r="202">
          <cell r="A202">
            <v>193</v>
          </cell>
          <cell r="B202" t="str">
            <v>CAJA METÁLICA SEMIPESADA OCTOGONAL</v>
          </cell>
          <cell r="C202" t="str">
            <v>un</v>
          </cell>
          <cell r="D202">
            <v>0.55000000000000004</v>
          </cell>
        </row>
        <row r="203">
          <cell r="A203">
            <v>194</v>
          </cell>
          <cell r="B203" t="str">
            <v>CAJA METÁLICA SEMIPESADA RECTANGULAR</v>
          </cell>
          <cell r="C203" t="str">
            <v>un</v>
          </cell>
          <cell r="D203">
            <v>0.55000000000000004</v>
          </cell>
        </row>
        <row r="204">
          <cell r="A204">
            <v>195</v>
          </cell>
          <cell r="B204" t="str">
            <v>CAJA METÁLICA SEMIPESADA CUADRADA</v>
          </cell>
          <cell r="C204" t="str">
            <v>un</v>
          </cell>
          <cell r="D204">
            <v>0.94</v>
          </cell>
        </row>
        <row r="205">
          <cell r="A205">
            <v>196</v>
          </cell>
          <cell r="B205" t="str">
            <v>CAJA METÁLICA SEMIPESADA 5x5</v>
          </cell>
          <cell r="C205" t="str">
            <v>un</v>
          </cell>
          <cell r="D205">
            <v>0.24</v>
          </cell>
        </row>
        <row r="206">
          <cell r="A206">
            <v>197</v>
          </cell>
          <cell r="B206" t="str">
            <v>CAJA PARA TÉRMICAS</v>
          </cell>
          <cell r="C206" t="str">
            <v>un</v>
          </cell>
          <cell r="D206">
            <v>12</v>
          </cell>
        </row>
        <row r="207">
          <cell r="A207">
            <v>198</v>
          </cell>
          <cell r="B207" t="str">
            <v>CURVA 15.8mm</v>
          </cell>
          <cell r="C207" t="str">
            <v>un</v>
          </cell>
          <cell r="D207">
            <v>0.36</v>
          </cell>
        </row>
        <row r="208">
          <cell r="A208">
            <v>199</v>
          </cell>
          <cell r="B208" t="str">
            <v>CONECTOR 15.8mm</v>
          </cell>
          <cell r="C208" t="str">
            <v>un</v>
          </cell>
          <cell r="D208">
            <v>0.15</v>
          </cell>
        </row>
        <row r="209">
          <cell r="A209">
            <v>200</v>
          </cell>
          <cell r="B209" t="str">
            <v>CONDUCTOR DESNUDO 7x0.50mm2</v>
          </cell>
          <cell r="C209" t="str">
            <v>un</v>
          </cell>
          <cell r="D209">
            <v>0.06</v>
          </cell>
        </row>
        <row r="210">
          <cell r="A210">
            <v>201</v>
          </cell>
          <cell r="B210" t="str">
            <v>CONDUCTOR 1.50mm2</v>
          </cell>
          <cell r="C210" t="str">
            <v>un</v>
          </cell>
          <cell r="D210">
            <v>0.08</v>
          </cell>
        </row>
        <row r="211">
          <cell r="A211">
            <v>202</v>
          </cell>
          <cell r="B211" t="str">
            <v>CONDUCTOR 2.50mm2</v>
          </cell>
          <cell r="C211" t="str">
            <v>un</v>
          </cell>
          <cell r="D211">
            <v>0.12</v>
          </cell>
        </row>
        <row r="212">
          <cell r="A212">
            <v>203</v>
          </cell>
          <cell r="B212" t="str">
            <v>CONDUCTOR SINTENAX 2x4mm2</v>
          </cell>
          <cell r="C212" t="str">
            <v>un</v>
          </cell>
          <cell r="D212">
            <v>1</v>
          </cell>
        </row>
        <row r="213">
          <cell r="A213">
            <v>204</v>
          </cell>
          <cell r="B213" t="str">
            <v>CONDUCTOR DESNUDO 2.5mm2</v>
          </cell>
          <cell r="C213" t="str">
            <v>un</v>
          </cell>
          <cell r="D213">
            <v>0.16</v>
          </cell>
        </row>
        <row r="214">
          <cell r="A214">
            <v>205</v>
          </cell>
          <cell r="B214" t="str">
            <v>LLAVE P Y T</v>
          </cell>
          <cell r="C214" t="str">
            <v>un</v>
          </cell>
          <cell r="D214">
            <v>1.07</v>
          </cell>
        </row>
        <row r="215">
          <cell r="A215">
            <v>206</v>
          </cell>
          <cell r="B215" t="str">
            <v>LLAVE DOS P</v>
          </cell>
          <cell r="C215" t="str">
            <v>un</v>
          </cell>
          <cell r="D215">
            <v>1.07</v>
          </cell>
        </row>
        <row r="216">
          <cell r="A216">
            <v>207</v>
          </cell>
          <cell r="B216" t="str">
            <v>LLAVE P Y T POLARIZADO</v>
          </cell>
          <cell r="C216" t="str">
            <v>un</v>
          </cell>
          <cell r="D216">
            <v>1.31</v>
          </cell>
        </row>
        <row r="217">
          <cell r="A217">
            <v>208</v>
          </cell>
          <cell r="B217" t="str">
            <v>TOMACORRIENTE</v>
          </cell>
          <cell r="C217" t="str">
            <v>un</v>
          </cell>
          <cell r="D217">
            <v>1.05</v>
          </cell>
        </row>
        <row r="218">
          <cell r="A218">
            <v>209</v>
          </cell>
          <cell r="B218" t="str">
            <v>PORTALÁMPARA DE BAKELITA C/ROSETA</v>
          </cell>
          <cell r="C218" t="str">
            <v>un</v>
          </cell>
          <cell r="D218">
            <v>1</v>
          </cell>
        </row>
        <row r="219">
          <cell r="A219">
            <v>210</v>
          </cell>
          <cell r="B219" t="str">
            <v>LÁMPARA 75W</v>
          </cell>
          <cell r="C219" t="str">
            <v>un</v>
          </cell>
          <cell r="D219">
            <v>0.5</v>
          </cell>
        </row>
        <row r="220">
          <cell r="A220">
            <v>211</v>
          </cell>
          <cell r="B220" t="str">
            <v>INTERRUPTOR BIPOLAR 20 AMP CON FUSIBLES</v>
          </cell>
          <cell r="C220" t="str">
            <v>un</v>
          </cell>
          <cell r="D220">
            <v>5.44</v>
          </cell>
        </row>
        <row r="221">
          <cell r="A221">
            <v>212</v>
          </cell>
          <cell r="B221" t="str">
            <v>INTERRUPTOR TERMOM. UNIPOLAR 1x10A</v>
          </cell>
          <cell r="C221" t="str">
            <v>un</v>
          </cell>
          <cell r="D221">
            <v>2.34</v>
          </cell>
        </row>
        <row r="222">
          <cell r="A222">
            <v>213</v>
          </cell>
          <cell r="B222" t="str">
            <v>INTERRUPTOR TERMOM. UNIPOLAR 1x20A</v>
          </cell>
          <cell r="C222" t="str">
            <v>un</v>
          </cell>
          <cell r="D222">
            <v>2.34</v>
          </cell>
        </row>
        <row r="223">
          <cell r="A223">
            <v>214</v>
          </cell>
          <cell r="B223" t="str">
            <v>JABALINA DE COBRE  1.00x 0.010m.</v>
          </cell>
          <cell r="C223" t="str">
            <v>un</v>
          </cell>
          <cell r="D223">
            <v>0.77</v>
          </cell>
        </row>
        <row r="224">
          <cell r="A224">
            <v>215</v>
          </cell>
          <cell r="B224" t="str">
            <v xml:space="preserve">PIPETA PVC </v>
          </cell>
          <cell r="C224" t="str">
            <v>un</v>
          </cell>
          <cell r="D224">
            <v>0.71</v>
          </cell>
        </row>
        <row r="225">
          <cell r="A225">
            <v>216</v>
          </cell>
          <cell r="B225" t="str">
            <v>CRUCETA GALV. CON AISLADORES</v>
          </cell>
          <cell r="C225" t="str">
            <v>un</v>
          </cell>
          <cell r="D225">
            <v>1.53</v>
          </cell>
        </row>
        <row r="226">
          <cell r="A226">
            <v>217</v>
          </cell>
          <cell r="B226" t="str">
            <v>PILAR PREMOLDEADO COMPLETO</v>
          </cell>
          <cell r="C226" t="str">
            <v>un</v>
          </cell>
          <cell r="D226">
            <v>80</v>
          </cell>
        </row>
        <row r="227">
          <cell r="A227">
            <v>218</v>
          </cell>
          <cell r="B227" t="str">
            <v>FUSIBLE AÉREO 30A</v>
          </cell>
          <cell r="C227" t="str">
            <v>un</v>
          </cell>
          <cell r="D227">
            <v>1.56</v>
          </cell>
        </row>
        <row r="228">
          <cell r="A228">
            <v>219</v>
          </cell>
          <cell r="B228" t="str">
            <v>INTERRUPTOR TERMOM. BIPOLAR 2x25A</v>
          </cell>
          <cell r="C228" t="str">
            <v>un</v>
          </cell>
          <cell r="D228">
            <v>9.2799999999999994</v>
          </cell>
        </row>
        <row r="229">
          <cell r="B229" t="str">
            <v>RED ELÉCTRICA</v>
          </cell>
        </row>
        <row r="230">
          <cell r="A230">
            <v>220</v>
          </cell>
          <cell r="B230" t="str">
            <v>POSTE CREOSOTADO 7.5m</v>
          </cell>
          <cell r="C230" t="str">
            <v>un</v>
          </cell>
          <cell r="D230">
            <v>36.25</v>
          </cell>
        </row>
        <row r="231">
          <cell r="A231">
            <v>221</v>
          </cell>
          <cell r="B231" t="str">
            <v>POSTE CREOSOTADO 9m</v>
          </cell>
          <cell r="C231" t="str">
            <v>un</v>
          </cell>
          <cell r="D231">
            <v>60.94</v>
          </cell>
        </row>
        <row r="232">
          <cell r="A232">
            <v>222</v>
          </cell>
          <cell r="B232" t="str">
            <v>COLUMNA H.A. 7.5m. R1500 C23</v>
          </cell>
          <cell r="C232" t="str">
            <v>un</v>
          </cell>
          <cell r="D232">
            <v>294.83</v>
          </cell>
        </row>
        <row r="233">
          <cell r="A233">
            <v>223</v>
          </cell>
          <cell r="B233" t="str">
            <v>TRAFO 500 KVA</v>
          </cell>
          <cell r="C233" t="str">
            <v>un</v>
          </cell>
          <cell r="D233">
            <v>7100</v>
          </cell>
        </row>
        <row r="234">
          <cell r="A234">
            <v>224</v>
          </cell>
          <cell r="B234" t="str">
            <v xml:space="preserve">MN 51 </v>
          </cell>
          <cell r="C234" t="str">
            <v>un</v>
          </cell>
          <cell r="D234">
            <v>0.63</v>
          </cell>
        </row>
        <row r="235">
          <cell r="A235">
            <v>225</v>
          </cell>
          <cell r="B235" t="str">
            <v>MN 84</v>
          </cell>
          <cell r="C235" t="str">
            <v>un</v>
          </cell>
          <cell r="D235">
            <v>0.15</v>
          </cell>
        </row>
        <row r="236">
          <cell r="A236">
            <v>226</v>
          </cell>
          <cell r="B236" t="str">
            <v>PKS 31</v>
          </cell>
          <cell r="C236" t="str">
            <v>un</v>
          </cell>
          <cell r="D236">
            <v>1.69</v>
          </cell>
        </row>
        <row r="237">
          <cell r="A237">
            <v>227</v>
          </cell>
          <cell r="B237" t="str">
            <v>PKS 10</v>
          </cell>
          <cell r="C237" t="str">
            <v>un</v>
          </cell>
          <cell r="D237">
            <v>1.95</v>
          </cell>
        </row>
        <row r="238">
          <cell r="A238">
            <v>228</v>
          </cell>
          <cell r="B238" t="str">
            <v>PRECINTO ALT-6S  x 280mm FOURNAS</v>
          </cell>
          <cell r="C238" t="str">
            <v>un</v>
          </cell>
          <cell r="D238">
            <v>0.06</v>
          </cell>
        </row>
        <row r="239">
          <cell r="A239">
            <v>229</v>
          </cell>
          <cell r="B239" t="str">
            <v>MN 506</v>
          </cell>
          <cell r="C239" t="str">
            <v>un</v>
          </cell>
          <cell r="D239">
            <v>1.34</v>
          </cell>
        </row>
        <row r="240">
          <cell r="A240">
            <v>230</v>
          </cell>
          <cell r="B240" t="str">
            <v>PKD 20</v>
          </cell>
          <cell r="C240" t="str">
            <v>un</v>
          </cell>
          <cell r="D240">
            <v>1.5</v>
          </cell>
        </row>
        <row r="241">
          <cell r="A241">
            <v>231</v>
          </cell>
          <cell r="B241" t="str">
            <v>ABRAZADERA A 6-24.5cm.</v>
          </cell>
          <cell r="C241" t="str">
            <v>un</v>
          </cell>
          <cell r="D241">
            <v>6.51</v>
          </cell>
        </row>
        <row r="242">
          <cell r="A242">
            <v>232</v>
          </cell>
          <cell r="B242" t="str">
            <v>MN 59</v>
          </cell>
          <cell r="C242" t="str">
            <v>un</v>
          </cell>
          <cell r="D242">
            <v>0.35</v>
          </cell>
        </row>
        <row r="243">
          <cell r="A243">
            <v>233</v>
          </cell>
          <cell r="B243" t="str">
            <v>MN 380</v>
          </cell>
          <cell r="C243" t="str">
            <v>un</v>
          </cell>
          <cell r="D243">
            <v>1.1399999999999999</v>
          </cell>
        </row>
        <row r="244">
          <cell r="A244">
            <v>234</v>
          </cell>
          <cell r="B244" t="str">
            <v>PKD 16</v>
          </cell>
          <cell r="C244" t="str">
            <v>un</v>
          </cell>
          <cell r="D244">
            <v>2.62</v>
          </cell>
        </row>
        <row r="245">
          <cell r="A245">
            <v>235</v>
          </cell>
          <cell r="B245" t="str">
            <v>PKR 71</v>
          </cell>
          <cell r="C245" t="str">
            <v>un</v>
          </cell>
          <cell r="D245">
            <v>1.54</v>
          </cell>
        </row>
        <row r="246">
          <cell r="A246">
            <v>236</v>
          </cell>
          <cell r="B246" t="str">
            <v>PKR 10</v>
          </cell>
          <cell r="C246" t="str">
            <v>un</v>
          </cell>
          <cell r="D246">
            <v>6.61</v>
          </cell>
        </row>
        <row r="247">
          <cell r="A247">
            <v>237</v>
          </cell>
          <cell r="B247" t="str">
            <v>PKR 70</v>
          </cell>
          <cell r="C247" t="str">
            <v>un</v>
          </cell>
          <cell r="D247">
            <v>1.08</v>
          </cell>
        </row>
        <row r="248">
          <cell r="A248">
            <v>238</v>
          </cell>
          <cell r="B248" t="str">
            <v>PKR 40</v>
          </cell>
          <cell r="C248" t="str">
            <v>un</v>
          </cell>
          <cell r="D248">
            <v>5.6</v>
          </cell>
        </row>
        <row r="249">
          <cell r="A249">
            <v>239</v>
          </cell>
          <cell r="B249" t="str">
            <v>MN 52</v>
          </cell>
          <cell r="C249" t="str">
            <v>un</v>
          </cell>
          <cell r="D249">
            <v>0.77</v>
          </cell>
        </row>
        <row r="250">
          <cell r="A250">
            <v>240</v>
          </cell>
          <cell r="B250" t="str">
            <v>PREENSAMBLADO AL 3x95 / 1x50 / 1x25mm2</v>
          </cell>
          <cell r="C250" t="str">
            <v>m</v>
          </cell>
          <cell r="D250">
            <v>6.53</v>
          </cell>
        </row>
        <row r="251">
          <cell r="A251">
            <v>241</v>
          </cell>
          <cell r="B251" t="str">
            <v>PREENSAMBLADO AL 3x50 / 1x50 / 1x25mm2</v>
          </cell>
          <cell r="C251" t="str">
            <v>m</v>
          </cell>
          <cell r="D251">
            <v>4.95</v>
          </cell>
        </row>
        <row r="252">
          <cell r="A252">
            <v>242</v>
          </cell>
          <cell r="B252" t="str">
            <v>PREENSAMBLADO AL 3x25 / 1x50 / 1x25mm2</v>
          </cell>
          <cell r="C252" t="str">
            <v>m</v>
          </cell>
          <cell r="D252">
            <v>3.61</v>
          </cell>
        </row>
        <row r="253">
          <cell r="A253">
            <v>243</v>
          </cell>
          <cell r="B253" t="str">
            <v>CONDUCTOR P/ACOM. CU 2x4mm</v>
          </cell>
          <cell r="C253" t="str">
            <v>m</v>
          </cell>
          <cell r="D253">
            <v>0.49</v>
          </cell>
        </row>
        <row r="254">
          <cell r="A254">
            <v>244</v>
          </cell>
          <cell r="B254" t="str">
            <v>CONDUCTOR P/ACOM. CU 2x10mm</v>
          </cell>
          <cell r="C254" t="str">
            <v>m</v>
          </cell>
          <cell r="D254">
            <v>2.91</v>
          </cell>
        </row>
        <row r="255">
          <cell r="A255">
            <v>245</v>
          </cell>
          <cell r="B255" t="str">
            <v>CONDUCTOR CU DESNUDO 35mm2</v>
          </cell>
          <cell r="C255" t="str">
            <v>m</v>
          </cell>
          <cell r="D255">
            <v>2.08</v>
          </cell>
        </row>
        <row r="256">
          <cell r="A256">
            <v>246</v>
          </cell>
          <cell r="B256" t="str">
            <v>JABALINA CU 5/8 x 1.50m</v>
          </cell>
          <cell r="C256" t="str">
            <v>un</v>
          </cell>
          <cell r="D256">
            <v>10.26</v>
          </cell>
        </row>
        <row r="257">
          <cell r="A257">
            <v>247</v>
          </cell>
          <cell r="B257" t="str">
            <v>TOMACABLE 5/8 T16</v>
          </cell>
          <cell r="C257" t="str">
            <v>un</v>
          </cell>
          <cell r="D257">
            <v>2.2200000000000002</v>
          </cell>
        </row>
        <row r="258">
          <cell r="A258">
            <v>248</v>
          </cell>
          <cell r="B258" t="str">
            <v>PKD 16</v>
          </cell>
          <cell r="C258" t="str">
            <v>un</v>
          </cell>
          <cell r="D258">
            <v>2.62</v>
          </cell>
        </row>
        <row r="259">
          <cell r="A259">
            <v>249</v>
          </cell>
          <cell r="B259" t="str">
            <v>ARTEFACTO T/M66 125/250W AL. P/COLUMNA C/POLIC.</v>
          </cell>
          <cell r="C259" t="str">
            <v>un</v>
          </cell>
          <cell r="D259">
            <v>25.24</v>
          </cell>
        </row>
        <row r="260">
          <cell r="A260">
            <v>250</v>
          </cell>
          <cell r="B260" t="str">
            <v>BRAZO P/ARTEF. 1 1/4"LARGO P/EMSA</v>
          </cell>
          <cell r="C260" t="str">
            <v>un</v>
          </cell>
          <cell r="D260">
            <v>16.64</v>
          </cell>
        </row>
        <row r="261">
          <cell r="A261">
            <v>251</v>
          </cell>
          <cell r="B261" t="str">
            <v>LÁMPARA SODIO A.P. 150W</v>
          </cell>
          <cell r="C261" t="str">
            <v>un</v>
          </cell>
          <cell r="D261">
            <v>15.41</v>
          </cell>
        </row>
        <row r="262">
          <cell r="A262">
            <v>252</v>
          </cell>
          <cell r="B262" t="str">
            <v>BALASTO P/SODIO 150W</v>
          </cell>
          <cell r="C262" t="str">
            <v>un</v>
          </cell>
          <cell r="D262">
            <v>15.75</v>
          </cell>
        </row>
        <row r="263">
          <cell r="A263">
            <v>253</v>
          </cell>
          <cell r="B263" t="str">
            <v>IGNITOR SODIO-MERC.50/400W  ITALAVÍA</v>
          </cell>
          <cell r="C263" t="str">
            <v>un</v>
          </cell>
          <cell r="D263">
            <v>3.68</v>
          </cell>
        </row>
        <row r="264">
          <cell r="A264">
            <v>254</v>
          </cell>
          <cell r="B264" t="str">
            <v>CAJA PORTAEQUIPO P/ALUMBRADO PÚBLICO</v>
          </cell>
          <cell r="C264" t="str">
            <v>un</v>
          </cell>
          <cell r="D264">
            <v>8.75</v>
          </cell>
        </row>
        <row r="265">
          <cell r="A265">
            <v>255</v>
          </cell>
          <cell r="B265" t="str">
            <v>PRENS.CON.AL. 3/4 R/GAS BSP</v>
          </cell>
          <cell r="C265" t="str">
            <v>m</v>
          </cell>
          <cell r="D265">
            <v>2.5499999999999998</v>
          </cell>
        </row>
        <row r="266">
          <cell r="A266">
            <v>256</v>
          </cell>
          <cell r="B266" t="str">
            <v>CONDUCTOR TT2 x 2.5mm2</v>
          </cell>
          <cell r="C266" t="str">
            <v>m</v>
          </cell>
          <cell r="D266">
            <v>0.39</v>
          </cell>
        </row>
        <row r="267">
          <cell r="A267">
            <v>257</v>
          </cell>
          <cell r="B267" t="str">
            <v>PORTAFOCO MOD. DPA P/NEOZED</v>
          </cell>
          <cell r="C267" t="str">
            <v>un</v>
          </cell>
          <cell r="D267">
            <v>2.69</v>
          </cell>
        </row>
        <row r="268">
          <cell r="A268">
            <v>258</v>
          </cell>
          <cell r="B268" t="str">
            <v>FUSIBLE NEOCED 10 A IFN 10</v>
          </cell>
          <cell r="C268" t="str">
            <v>un</v>
          </cell>
          <cell r="D268">
            <v>0.95</v>
          </cell>
        </row>
        <row r="269">
          <cell r="A269">
            <v>259</v>
          </cell>
          <cell r="B269" t="str">
            <v>PKD 14</v>
          </cell>
          <cell r="C269" t="str">
            <v>un</v>
          </cell>
          <cell r="D269">
            <v>1.62</v>
          </cell>
        </row>
        <row r="270">
          <cell r="A270">
            <v>260</v>
          </cell>
          <cell r="B270" t="str">
            <v>BRAZO 2m. P/CABEZAL 2"GALV. CURVO</v>
          </cell>
          <cell r="C270" t="str">
            <v>un</v>
          </cell>
          <cell r="D270">
            <v>69.28</v>
          </cell>
        </row>
        <row r="271">
          <cell r="A271">
            <v>261</v>
          </cell>
          <cell r="B271" t="str">
            <v>ARTEFACTO PROTOLUX 250/400W 5NA 576 AO-1 SIEMENS</v>
          </cell>
          <cell r="C271" t="str">
            <v>un</v>
          </cell>
          <cell r="D271">
            <v>156.66999999999999</v>
          </cell>
        </row>
        <row r="272">
          <cell r="A272">
            <v>262</v>
          </cell>
          <cell r="B272" t="str">
            <v>LÁMPARA SODIO A.P. SON 250W</v>
          </cell>
          <cell r="C272" t="str">
            <v>un</v>
          </cell>
          <cell r="D272">
            <v>14.69</v>
          </cell>
        </row>
        <row r="273">
          <cell r="A273">
            <v>263</v>
          </cell>
          <cell r="B273" t="str">
            <v>BALASTO P/SODIO 250W WANCO/ITALAVÍA</v>
          </cell>
          <cell r="C273" t="str">
            <v>un</v>
          </cell>
          <cell r="D273">
            <v>18.2</v>
          </cell>
        </row>
        <row r="274">
          <cell r="A274">
            <v>264</v>
          </cell>
          <cell r="B274" t="str">
            <v>CONDUCTOR DE AL. DESNUDO DE 25mm2</v>
          </cell>
          <cell r="C274" t="str">
            <v>m</v>
          </cell>
          <cell r="D274">
            <v>0.35</v>
          </cell>
        </row>
        <row r="275">
          <cell r="A275">
            <v>265</v>
          </cell>
          <cell r="B275" t="str">
            <v>HIERRO LISO 12</v>
          </cell>
          <cell r="C275" t="str">
            <v>un</v>
          </cell>
          <cell r="D275">
            <v>5.2</v>
          </cell>
        </row>
        <row r="276">
          <cell r="A276">
            <v>266</v>
          </cell>
          <cell r="B276" t="str">
            <v>BREA</v>
          </cell>
          <cell r="C276" t="str">
            <v>kg</v>
          </cell>
          <cell r="D276">
            <v>0.7</v>
          </cell>
        </row>
        <row r="277">
          <cell r="A277">
            <v>267</v>
          </cell>
          <cell r="B277" t="str">
            <v>TIERRA COLORADA</v>
          </cell>
          <cell r="C277" t="str">
            <v>m2</v>
          </cell>
          <cell r="D277">
            <v>1</v>
          </cell>
        </row>
        <row r="278">
          <cell r="A278">
            <v>268</v>
          </cell>
          <cell r="B278" t="str">
            <v>CAÑO H.A. D = 400mm.</v>
          </cell>
          <cell r="C278" t="str">
            <v>un</v>
          </cell>
          <cell r="D278">
            <v>12.4</v>
          </cell>
        </row>
        <row r="279">
          <cell r="A279">
            <v>269</v>
          </cell>
        </row>
        <row r="280">
          <cell r="A280">
            <v>270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</row>
      </sheetData>
      <sheetData sheetId="11" refreshError="1"/>
      <sheetData sheetId="12">
        <row r="1">
          <cell r="A1" t="str">
            <v>ID.</v>
          </cell>
          <cell r="B1" t="str">
            <v>DESIGNACIÓN</v>
          </cell>
          <cell r="C1" t="str">
            <v>UNIDAD</v>
          </cell>
          <cell r="D1" t="str">
            <v>PRECIO UNIT.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</v>
          </cell>
          <cell r="B3" t="str">
            <v>CAMIÓN VOLCADOR</v>
          </cell>
          <cell r="C3" t="str">
            <v>HS</v>
          </cell>
          <cell r="D3">
            <v>12</v>
          </cell>
        </row>
        <row r="4">
          <cell r="A4">
            <v>2</v>
          </cell>
          <cell r="B4" t="str">
            <v>CARGADOR FRONTAL 8 M3</v>
          </cell>
          <cell r="C4" t="str">
            <v>HS</v>
          </cell>
          <cell r="D4">
            <v>48.26</v>
          </cell>
        </row>
        <row r="5">
          <cell r="A5">
            <v>3</v>
          </cell>
          <cell r="B5" t="str">
            <v>COMPRESOR 5 M3</v>
          </cell>
          <cell r="C5" t="str">
            <v>HS</v>
          </cell>
          <cell r="D5">
            <v>9.07</v>
          </cell>
        </row>
        <row r="6">
          <cell r="A6">
            <v>4</v>
          </cell>
          <cell r="B6" t="str">
            <v>EXCAVADORA RETROPALA 380 L.</v>
          </cell>
          <cell r="C6" t="str">
            <v>HS</v>
          </cell>
          <cell r="D6">
            <v>20.14</v>
          </cell>
        </row>
        <row r="7">
          <cell r="A7">
            <v>5</v>
          </cell>
          <cell r="B7" t="str">
            <v>GRÚA HIDRÁULICA T.TORTONE O SIM.</v>
          </cell>
          <cell r="C7" t="str">
            <v>HS</v>
          </cell>
          <cell r="D7">
            <v>51.92</v>
          </cell>
        </row>
        <row r="8">
          <cell r="A8">
            <v>6</v>
          </cell>
          <cell r="B8" t="str">
            <v>HORMIGONERA 300 L. MOT. EXPLOS.</v>
          </cell>
          <cell r="C8" t="str">
            <v>HS</v>
          </cell>
          <cell r="D8">
            <v>3.67</v>
          </cell>
        </row>
        <row r="9">
          <cell r="A9">
            <v>7</v>
          </cell>
          <cell r="B9" t="str">
            <v>MOTOB. AUTOC. 4" A NAFTA A=50 M3</v>
          </cell>
          <cell r="C9" t="str">
            <v>HS</v>
          </cell>
          <cell r="D9">
            <v>4.87</v>
          </cell>
        </row>
        <row r="10">
          <cell r="A10">
            <v>8</v>
          </cell>
          <cell r="B10" t="str">
            <v>TANQUE 2000 L. SOBRE CHASIS</v>
          </cell>
          <cell r="C10" t="str">
            <v>HS</v>
          </cell>
          <cell r="D10">
            <v>5</v>
          </cell>
        </row>
        <row r="11">
          <cell r="A11">
            <v>9</v>
          </cell>
          <cell r="B11" t="str">
            <v>VIBROCOMPACTADOR MANUAL A NAFTA</v>
          </cell>
          <cell r="C11" t="str">
            <v>HS</v>
          </cell>
          <cell r="D11">
            <v>1.28</v>
          </cell>
        </row>
        <row r="12">
          <cell r="A12">
            <v>10</v>
          </cell>
          <cell r="B12" t="str">
            <v>RETROEXCAVADORA</v>
          </cell>
          <cell r="C12" t="str">
            <v>HS</v>
          </cell>
          <cell r="D12">
            <v>25</v>
          </cell>
        </row>
        <row r="13">
          <cell r="A13">
            <v>11</v>
          </cell>
          <cell r="B13" t="str">
            <v>TRACTOR CON RODILLO</v>
          </cell>
          <cell r="C13" t="str">
            <v>HS</v>
          </cell>
          <cell r="D13">
            <v>22</v>
          </cell>
        </row>
        <row r="14">
          <cell r="A14">
            <v>12</v>
          </cell>
          <cell r="B14" t="str">
            <v>CAMION REGADOR</v>
          </cell>
          <cell r="C14" t="str">
            <v>HS</v>
          </cell>
          <cell r="D14">
            <v>15</v>
          </cell>
        </row>
        <row r="15">
          <cell r="A15">
            <v>13</v>
          </cell>
          <cell r="B15" t="str">
            <v>COMPRESOR C/MARTILLO NEUMATICO</v>
          </cell>
          <cell r="C15" t="str">
            <v>HS</v>
          </cell>
          <cell r="D15">
            <v>20</v>
          </cell>
        </row>
        <row r="16">
          <cell r="A16">
            <v>14</v>
          </cell>
          <cell r="B16" t="str">
            <v>RETROEXCAVADORA CAT 220</v>
          </cell>
          <cell r="C16" t="str">
            <v>HS</v>
          </cell>
          <cell r="D16">
            <v>50</v>
          </cell>
        </row>
        <row r="17">
          <cell r="A17">
            <v>15</v>
          </cell>
          <cell r="B17" t="str">
            <v>MOTONIVELADORA</v>
          </cell>
          <cell r="C17" t="str">
            <v>HS</v>
          </cell>
          <cell r="D17">
            <v>40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(2)"/>
      <sheetName val="CERTIF"/>
      <sheetName val="DESACOPIO"/>
      <sheetName val="FOJA EGB895"/>
      <sheetName val="RESUMEN CERT"/>
      <sheetName val="EGB895"/>
      <sheetName val="Tanque Bombeo"/>
      <sheetName val="Tanque Reserva"/>
      <sheetName val="Cálc.Tanque"/>
      <sheetName val="NOTA"/>
      <sheetName val="Análisis "/>
      <sheetName val="COMP.ADIC."/>
      <sheetName val="CURVAREAL"/>
      <sheetName val="Hoja2"/>
      <sheetName val="PLAN EVALL"/>
      <sheetName val="Hoja1"/>
      <sheetName val="CURVA(2)"/>
      <sheetName val="PLAN EVALL (2)"/>
      <sheetName val="CURV.$"/>
      <sheetName val="PLAN EVAL"/>
      <sheetName val="PLAN EVA"/>
      <sheetName val=" materiales"/>
      <sheetName val="GAS 895"/>
      <sheetName val="Sanit.895"/>
      <sheetName val="Inc.895"/>
      <sheetName val="Elec895"/>
      <sheetName val="NOTA(2)"/>
      <sheetName val="Tanque"/>
      <sheetName val="CURV.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>
        <row r="26">
          <cell r="H26">
            <v>3.3057851239669422</v>
          </cell>
        </row>
        <row r="27">
          <cell r="H27">
            <v>5.785123966942149</v>
          </cell>
        </row>
        <row r="28">
          <cell r="H28">
            <v>3.3057851239669422</v>
          </cell>
        </row>
        <row r="29">
          <cell r="H29">
            <v>1.6528925619834711</v>
          </cell>
        </row>
        <row r="30">
          <cell r="H30">
            <v>0.33057851239669422</v>
          </cell>
        </row>
        <row r="32">
          <cell r="H32">
            <v>20.66115702479339</v>
          </cell>
        </row>
        <row r="33">
          <cell r="H33">
            <v>14.87603305785124</v>
          </cell>
        </row>
        <row r="35">
          <cell r="H35">
            <v>2.4793388429752068</v>
          </cell>
        </row>
        <row r="37">
          <cell r="H37">
            <v>20.66115702479339</v>
          </cell>
        </row>
        <row r="41">
          <cell r="H41">
            <v>12.396694214876034</v>
          </cell>
        </row>
        <row r="43">
          <cell r="H43">
            <v>3.3057851239669422</v>
          </cell>
        </row>
        <row r="44">
          <cell r="H44">
            <v>99.173553719008268</v>
          </cell>
        </row>
        <row r="73">
          <cell r="H73">
            <v>14.049586776859504</v>
          </cell>
        </row>
        <row r="74">
          <cell r="H74">
            <v>11.570247933884298</v>
          </cell>
        </row>
        <row r="75">
          <cell r="H75">
            <v>8.2644628099173563</v>
          </cell>
        </row>
        <row r="76">
          <cell r="H76">
            <v>8.2644628099173563</v>
          </cell>
        </row>
        <row r="77">
          <cell r="H77">
            <v>9.9173553719008272</v>
          </cell>
        </row>
        <row r="78">
          <cell r="H78">
            <v>13.223140495867769</v>
          </cell>
        </row>
      </sheetData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Y CURVA %"/>
      <sheetName val="COEF.RESUMEN"/>
      <sheetName val="PLAN Y CURVA $"/>
      <sheetName val="PRESUPUESTO"/>
      <sheetName val="AP"/>
      <sheetName val="Insumos"/>
      <sheetName val="INDE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alc"/>
      <sheetName val="MATER"/>
      <sheetName val="polinomica"/>
      <sheetName val="Hoja1"/>
      <sheetName val="analisisprecios"/>
      <sheetName val="MATERIAL"/>
      <sheetName val="M_OBRA"/>
      <sheetName val="mobrabolla"/>
      <sheetName val="EQUIPOS"/>
      <sheetName val="equibolla"/>
      <sheetName val="coefresu"/>
      <sheetName val="plantrab"/>
      <sheetName val="curvainv"/>
      <sheetName val="MATER (2)"/>
      <sheetName val="MATER_(2)"/>
      <sheetName val="plan trabajo y curva invesión"/>
      <sheetName val="ANALISIS"/>
      <sheetName val="Insumos"/>
      <sheetName val="smoysp"/>
      <sheetName val="INSUMOS (poli)"/>
      <sheetName val="PRESUP OFERTA"/>
      <sheetName val="COMPUTO"/>
      <sheetName val="PLANILLA DE MEDICION COMPAR"/>
      <sheetName val="CERTIFICADO DE OBRA"/>
      <sheetName val="PLANILLA DE MEDICION"/>
      <sheetName val="PLANILLA DE RESUMEN"/>
      <sheetName val="CURVA"/>
      <sheetName val="6ta READEACU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6">
          <cell r="F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mp.INST.ELÉCT."/>
      <sheetName val="Inst. Elec. y Sanit."/>
      <sheetName val="PRECIO DE MATERIALES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uto"/>
      <sheetName val="AP"/>
      <sheetName val="smoysp"/>
      <sheetName val="insumos"/>
      <sheetName val="PLAN PESOS"/>
      <sheetName val="plan de trabajo"/>
      <sheetName val="CURVA EN %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2:IV1558"/>
  <sheetViews>
    <sheetView topLeftCell="B130" workbookViewId="0">
      <selection activeCell="O131" sqref="O131"/>
    </sheetView>
  </sheetViews>
  <sheetFormatPr baseColWidth="10" defaultRowHeight="12.75" x14ac:dyDescent="0.2"/>
  <cols>
    <col min="1" max="1" width="6.28515625" customWidth="1"/>
    <col min="2" max="2" width="11.42578125" style="33"/>
    <col min="3" max="3" width="5.7109375" style="33" customWidth="1"/>
    <col min="4" max="4" width="47.140625" style="10" customWidth="1"/>
    <col min="5" max="9" width="11.42578125" style="10"/>
    <col min="10" max="10" width="11.42578125" style="11"/>
    <col min="11" max="11" width="11.42578125" style="10"/>
    <col min="12" max="12" width="13.28515625" customWidth="1"/>
    <col min="13" max="13" width="13.28515625" style="1" hidden="1" customWidth="1"/>
    <col min="14" max="14" width="13.28515625" style="99" customWidth="1"/>
  </cols>
  <sheetData>
    <row r="2" spans="2:12" ht="15.75" x14ac:dyDescent="0.2">
      <c r="D2" s="39" t="s">
        <v>94</v>
      </c>
      <c r="E2" s="40"/>
      <c r="F2" s="40"/>
    </row>
    <row r="3" spans="2:12" x14ac:dyDescent="0.2">
      <c r="D3" s="41" t="s">
        <v>87</v>
      </c>
      <c r="E3" s="42" t="str">
        <f>'[17]1.01'!$C$7</f>
        <v>m2</v>
      </c>
      <c r="F3" s="43">
        <v>3805.01</v>
      </c>
    </row>
    <row r="4" spans="2:12" x14ac:dyDescent="0.2">
      <c r="D4" s="41" t="s">
        <v>88</v>
      </c>
      <c r="E4" s="42" t="str">
        <f>'[17]1.01'!$C$7</f>
        <v>m2</v>
      </c>
      <c r="F4" s="43">
        <v>6943.35</v>
      </c>
    </row>
    <row r="5" spans="2:12" x14ac:dyDescent="0.2">
      <c r="D5" s="41" t="s">
        <v>89</v>
      </c>
      <c r="E5" s="42" t="str">
        <f>'[17]1.01'!$C$7</f>
        <v>m2</v>
      </c>
      <c r="F5" s="43">
        <v>2619.5</v>
      </c>
    </row>
    <row r="6" spans="2:12" x14ac:dyDescent="0.2">
      <c r="D6" s="41" t="s">
        <v>90</v>
      </c>
      <c r="E6" s="42" t="str">
        <f>'[17]1.01'!$C$7</f>
        <v>m2</v>
      </c>
      <c r="F6" s="43">
        <v>40.700000000000003</v>
      </c>
    </row>
    <row r="7" spans="2:12" x14ac:dyDescent="0.2">
      <c r="D7" s="41" t="s">
        <v>96</v>
      </c>
      <c r="E7" s="42" t="str">
        <f>'[17]1.01'!$C$7</f>
        <v>m2</v>
      </c>
      <c r="F7" s="43">
        <f>SUM(F4:F6)</f>
        <v>9603.5500000000011</v>
      </c>
    </row>
    <row r="8" spans="2:12" x14ac:dyDescent="0.2">
      <c r="D8" s="41" t="s">
        <v>91</v>
      </c>
      <c r="E8" s="42" t="str">
        <f>'[17]1.01'!$C$7</f>
        <v>m2</v>
      </c>
      <c r="F8" s="43">
        <f>F5*0.5</f>
        <v>1309.75</v>
      </c>
    </row>
    <row r="9" spans="2:12" x14ac:dyDescent="0.2">
      <c r="D9" s="41" t="s">
        <v>92</v>
      </c>
      <c r="E9" s="44" t="str">
        <f>'[17]1.01'!$C$7</f>
        <v>m2</v>
      </c>
      <c r="F9" s="45">
        <f>F4+F8</f>
        <v>8253.1</v>
      </c>
    </row>
    <row r="10" spans="2:12" x14ac:dyDescent="0.2">
      <c r="D10" s="41" t="s">
        <v>93</v>
      </c>
      <c r="E10" s="42" t="str">
        <f>'[17]1.01'!$C$7</f>
        <v>m2</v>
      </c>
      <c r="F10" s="43">
        <v>1904.7</v>
      </c>
    </row>
    <row r="11" spans="2:12" x14ac:dyDescent="0.2">
      <c r="B11" s="34"/>
      <c r="C11" s="34"/>
      <c r="E11" s="35"/>
    </row>
    <row r="12" spans="2:12" x14ac:dyDescent="0.2">
      <c r="B12" s="36" t="s">
        <v>23</v>
      </c>
      <c r="C12" s="36"/>
      <c r="D12" s="12"/>
      <c r="E12" s="12"/>
      <c r="F12" s="13"/>
      <c r="G12" s="13"/>
      <c r="H12" s="13"/>
      <c r="I12" s="13"/>
      <c r="J12" s="14"/>
      <c r="K12" s="12"/>
    </row>
    <row r="13" spans="2:12" ht="13.5" thickBot="1" x14ac:dyDescent="0.25">
      <c r="B13" s="18"/>
      <c r="C13" s="18"/>
      <c r="D13" s="15"/>
      <c r="E13" s="15"/>
      <c r="F13" s="15"/>
      <c r="G13" s="15"/>
      <c r="H13" s="15"/>
      <c r="I13" s="15"/>
      <c r="J13" s="16"/>
      <c r="K13" s="17"/>
    </row>
    <row r="14" spans="2:12" ht="19.5" customHeight="1" x14ac:dyDescent="0.2">
      <c r="B14" s="331" t="s">
        <v>20</v>
      </c>
      <c r="C14" s="75" t="s">
        <v>133</v>
      </c>
      <c r="D14" s="333" t="s">
        <v>24</v>
      </c>
      <c r="E14" s="335" t="s">
        <v>25</v>
      </c>
      <c r="F14" s="333" t="s">
        <v>26</v>
      </c>
      <c r="G14" s="333" t="s">
        <v>27</v>
      </c>
      <c r="H14" s="333" t="s">
        <v>28</v>
      </c>
      <c r="I14" s="333" t="s">
        <v>29</v>
      </c>
      <c r="J14" s="337" t="s">
        <v>30</v>
      </c>
      <c r="K14" s="339" t="s">
        <v>31</v>
      </c>
      <c r="L14" s="1" t="s">
        <v>134</v>
      </c>
    </row>
    <row r="15" spans="2:12" ht="13.5" thickBot="1" x14ac:dyDescent="0.25">
      <c r="B15" s="332"/>
      <c r="C15" s="71"/>
      <c r="D15" s="334"/>
      <c r="E15" s="336"/>
      <c r="F15" s="334"/>
      <c r="G15" s="334"/>
      <c r="H15" s="334"/>
      <c r="I15" s="334"/>
      <c r="J15" s="338"/>
      <c r="K15" s="340"/>
    </row>
    <row r="16" spans="2:12" x14ac:dyDescent="0.2">
      <c r="B16" s="18"/>
      <c r="C16" s="18"/>
      <c r="D16" s="19"/>
      <c r="E16" s="19"/>
      <c r="F16" s="19"/>
      <c r="G16" s="19"/>
      <c r="H16" s="19"/>
      <c r="I16" s="19"/>
      <c r="J16" s="20"/>
      <c r="K16" s="19"/>
    </row>
    <row r="17" spans="2:12" ht="13.5" customHeight="1" x14ac:dyDescent="0.2">
      <c r="B17" s="46">
        <v>1</v>
      </c>
      <c r="C17" s="46"/>
      <c r="D17" s="47" t="s">
        <v>0</v>
      </c>
      <c r="E17" s="48"/>
      <c r="F17" s="48"/>
      <c r="G17" s="48"/>
      <c r="H17" s="48"/>
      <c r="I17" s="48"/>
      <c r="J17" s="49"/>
      <c r="K17" s="50"/>
    </row>
    <row r="18" spans="2:12" x14ac:dyDescent="0.2">
      <c r="B18" s="51" t="str">
        <f>'Presup '!C10</f>
        <v>1.1</v>
      </c>
      <c r="C18" s="72"/>
      <c r="D18" s="52" t="str">
        <f>'Presup '!D10</f>
        <v>Limpieza inicial terreno</v>
      </c>
      <c r="E18" s="53" t="str">
        <f>'Presup '!E10</f>
        <v>m2</v>
      </c>
      <c r="F18" s="53"/>
      <c r="G18" s="53"/>
      <c r="H18" s="53"/>
      <c r="I18" s="53"/>
      <c r="J18" s="54"/>
      <c r="K18" s="55">
        <f>+J19</f>
        <v>3805.01</v>
      </c>
      <c r="L18" s="76" t="s">
        <v>135</v>
      </c>
    </row>
    <row r="19" spans="2:12" x14ac:dyDescent="0.2">
      <c r="B19" s="56"/>
      <c r="C19" s="73"/>
      <c r="D19" s="57" t="s">
        <v>86</v>
      </c>
      <c r="E19" s="58"/>
      <c r="F19" s="58">
        <v>1</v>
      </c>
      <c r="G19" s="58"/>
      <c r="H19" s="58"/>
      <c r="I19" s="58"/>
      <c r="J19" s="59">
        <v>3805.01</v>
      </c>
      <c r="K19" s="60"/>
      <c r="L19" s="76" t="s">
        <v>135</v>
      </c>
    </row>
    <row r="20" spans="2:12" x14ac:dyDescent="0.2">
      <c r="B20" s="51" t="str">
        <f>'Presup '!C11</f>
        <v>1.2</v>
      </c>
      <c r="C20" s="72"/>
      <c r="D20" s="52" t="str">
        <f>'Presup '!D11</f>
        <v>Obrador, instalaciones, conexiones, provisiones, etc.</v>
      </c>
      <c r="E20" s="53" t="str">
        <f>'Presup '!E11</f>
        <v>m2</v>
      </c>
      <c r="F20" s="53"/>
      <c r="G20" s="53"/>
      <c r="H20" s="53"/>
      <c r="I20" s="53"/>
      <c r="J20" s="54"/>
      <c r="K20" s="62">
        <f>+J21</f>
        <v>153</v>
      </c>
      <c r="L20" s="76" t="s">
        <v>135</v>
      </c>
    </row>
    <row r="21" spans="2:12" ht="25.5" x14ac:dyDescent="0.2">
      <c r="B21" s="56"/>
      <c r="C21" s="73"/>
      <c r="D21" s="57" t="s">
        <v>95</v>
      </c>
      <c r="E21" s="58"/>
      <c r="F21" s="58">
        <v>1</v>
      </c>
      <c r="G21" s="58">
        <v>17</v>
      </c>
      <c r="H21" s="58">
        <v>9</v>
      </c>
      <c r="I21" s="58"/>
      <c r="J21" s="59">
        <f>+F21*G21*H21</f>
        <v>153</v>
      </c>
      <c r="K21" s="60"/>
      <c r="L21" s="76" t="s">
        <v>135</v>
      </c>
    </row>
    <row r="22" spans="2:12" x14ac:dyDescent="0.2">
      <c r="B22" s="51" t="str">
        <f>'Presup '!C12</f>
        <v>1.3</v>
      </c>
      <c r="C22" s="72"/>
      <c r="D22" s="52" t="str">
        <f>'Presup '!D12</f>
        <v>Nivelación y Replanteo de obra</v>
      </c>
      <c r="E22" s="53" t="str">
        <f>'Presup '!E12</f>
        <v>m2</v>
      </c>
      <c r="F22" s="53"/>
      <c r="G22" s="53"/>
      <c r="H22" s="53"/>
      <c r="I22" s="53"/>
      <c r="J22" s="54"/>
      <c r="K22" s="62">
        <f>+J23</f>
        <v>9603.5499999999993</v>
      </c>
      <c r="L22" s="76" t="s">
        <v>135</v>
      </c>
    </row>
    <row r="23" spans="2:12" x14ac:dyDescent="0.2">
      <c r="B23" s="56"/>
      <c r="C23" s="73"/>
      <c r="D23" s="57" t="s">
        <v>136</v>
      </c>
      <c r="E23" s="58"/>
      <c r="F23" s="58">
        <v>1</v>
      </c>
      <c r="G23" s="58"/>
      <c r="H23" s="58"/>
      <c r="I23" s="58"/>
      <c r="J23" s="59">
        <v>9603.5499999999993</v>
      </c>
      <c r="K23" s="60"/>
      <c r="L23" s="76" t="s">
        <v>135</v>
      </c>
    </row>
    <row r="24" spans="2:12" x14ac:dyDescent="0.2">
      <c r="B24" s="51" t="str">
        <f>'Presup '!C13</f>
        <v>1.4</v>
      </c>
      <c r="C24" s="72"/>
      <c r="D24" s="52" t="str">
        <f>'Presup '!D13</f>
        <v>Cartel de Obra</v>
      </c>
      <c r="E24" s="53" t="str">
        <f>'Presup '!E14</f>
        <v>ml.</v>
      </c>
      <c r="F24" s="53"/>
      <c r="G24" s="53"/>
      <c r="H24" s="53"/>
      <c r="I24" s="53"/>
      <c r="J24" s="54"/>
      <c r="K24" s="62">
        <f>+J25</f>
        <v>15.36</v>
      </c>
      <c r="L24" s="76" t="s">
        <v>135</v>
      </c>
    </row>
    <row r="25" spans="2:12" x14ac:dyDescent="0.2">
      <c r="B25" s="56"/>
      <c r="C25" s="73"/>
      <c r="D25" s="61"/>
      <c r="E25" s="58"/>
      <c r="F25" s="58">
        <v>1</v>
      </c>
      <c r="G25" s="58">
        <v>4.8</v>
      </c>
      <c r="I25" s="58">
        <v>3.2</v>
      </c>
      <c r="J25" s="59">
        <f>+F25*G25*I25</f>
        <v>15.36</v>
      </c>
      <c r="K25" s="60"/>
      <c r="L25" s="76" t="s">
        <v>135</v>
      </c>
    </row>
    <row r="26" spans="2:12" x14ac:dyDescent="0.2">
      <c r="B26" s="51" t="str">
        <f>'Presup '!C14</f>
        <v>1.5</v>
      </c>
      <c r="C26" s="72"/>
      <c r="D26" s="52" t="str">
        <f>'Presup '!D14</f>
        <v>Cerco de Obra</v>
      </c>
      <c r="E26" s="53" t="str">
        <f>'Presup '!E14</f>
        <v>ml.</v>
      </c>
      <c r="F26" s="53"/>
      <c r="G26" s="53"/>
      <c r="H26" s="53"/>
      <c r="I26" s="53"/>
      <c r="J26" s="54"/>
      <c r="K26" s="62">
        <f>SUM(J27:J30)</f>
        <v>269.92</v>
      </c>
      <c r="L26" s="76" t="s">
        <v>135</v>
      </c>
    </row>
    <row r="27" spans="2:12" x14ac:dyDescent="0.2">
      <c r="B27" s="63"/>
      <c r="C27" s="22"/>
      <c r="D27" s="38" t="s">
        <v>99</v>
      </c>
      <c r="E27" s="24"/>
      <c r="F27" s="24">
        <v>1</v>
      </c>
      <c r="G27" s="24">
        <v>89.4</v>
      </c>
      <c r="H27" s="24"/>
      <c r="I27" s="24"/>
      <c r="J27" s="25">
        <f>+F27*G27</f>
        <v>89.4</v>
      </c>
      <c r="K27" s="64"/>
      <c r="L27" s="76" t="s">
        <v>135</v>
      </c>
    </row>
    <row r="28" spans="2:12" x14ac:dyDescent="0.2">
      <c r="B28" s="63"/>
      <c r="C28" s="22"/>
      <c r="D28" s="38" t="s">
        <v>97</v>
      </c>
      <c r="E28" s="24"/>
      <c r="F28" s="24">
        <v>1</v>
      </c>
      <c r="G28" s="24">
        <v>21.22</v>
      </c>
      <c r="H28" s="24"/>
      <c r="I28" s="24"/>
      <c r="J28" s="25">
        <f>+F28*G28</f>
        <v>21.22</v>
      </c>
      <c r="K28" s="64"/>
      <c r="L28" s="76" t="s">
        <v>135</v>
      </c>
    </row>
    <row r="29" spans="2:12" x14ac:dyDescent="0.2">
      <c r="B29" s="63"/>
      <c r="C29" s="22"/>
      <c r="D29" s="38" t="s">
        <v>98</v>
      </c>
      <c r="E29" s="24"/>
      <c r="F29" s="24">
        <v>1</v>
      </c>
      <c r="G29" s="24">
        <v>128.1</v>
      </c>
      <c r="H29" s="24"/>
      <c r="I29" s="24"/>
      <c r="J29" s="25">
        <f>+F29*G29</f>
        <v>128.1</v>
      </c>
      <c r="K29" s="64"/>
      <c r="L29" s="76" t="s">
        <v>135</v>
      </c>
    </row>
    <row r="30" spans="2:12" x14ac:dyDescent="0.2">
      <c r="B30" s="56"/>
      <c r="C30" s="73"/>
      <c r="D30" s="57" t="s">
        <v>100</v>
      </c>
      <c r="E30" s="58"/>
      <c r="F30" s="58">
        <v>1</v>
      </c>
      <c r="G30" s="58">
        <v>31.2</v>
      </c>
      <c r="H30" s="58"/>
      <c r="I30" s="58"/>
      <c r="J30" s="59">
        <f>+F30*G30</f>
        <v>31.2</v>
      </c>
      <c r="K30" s="60"/>
      <c r="L30" s="76" t="s">
        <v>135</v>
      </c>
    </row>
    <row r="31" spans="2:12" x14ac:dyDescent="0.2">
      <c r="B31" s="51" t="str">
        <f>'Presup '!C15</f>
        <v>1.6</v>
      </c>
      <c r="C31" s="72"/>
      <c r="D31" s="52" t="str">
        <f>'Presup '!D15</f>
        <v>Vigilancia y Alumbrado de Obra</v>
      </c>
      <c r="E31" s="53" t="str">
        <f>'Presup '!E15</f>
        <v>hs.</v>
      </c>
      <c r="F31" s="53"/>
      <c r="G31" s="53"/>
      <c r="H31" s="53"/>
      <c r="I31" s="53"/>
      <c r="J31" s="54"/>
      <c r="K31" s="62">
        <f>+J32</f>
        <v>1</v>
      </c>
      <c r="L31" s="76" t="s">
        <v>135</v>
      </c>
    </row>
    <row r="32" spans="2:12" x14ac:dyDescent="0.2">
      <c r="B32" s="56"/>
      <c r="C32" s="73"/>
      <c r="D32" s="57" t="s">
        <v>137</v>
      </c>
      <c r="E32" s="58"/>
      <c r="F32" s="58">
        <v>1</v>
      </c>
      <c r="G32" s="58"/>
      <c r="H32" s="58"/>
      <c r="I32" s="58"/>
      <c r="J32" s="59">
        <v>1</v>
      </c>
      <c r="K32" s="60"/>
      <c r="L32" s="76" t="s">
        <v>135</v>
      </c>
    </row>
    <row r="33" spans="2:14" s="1" customFormat="1" x14ac:dyDescent="0.2">
      <c r="B33" s="65">
        <v>2</v>
      </c>
      <c r="C33" s="74"/>
      <c r="D33" s="66" t="s">
        <v>106</v>
      </c>
      <c r="E33" s="67"/>
      <c r="F33" s="67"/>
      <c r="G33" s="67"/>
      <c r="H33" s="67"/>
      <c r="I33" s="67"/>
      <c r="J33" s="68"/>
      <c r="K33" s="69"/>
      <c r="L33" s="76" t="s">
        <v>135</v>
      </c>
      <c r="N33" s="99"/>
    </row>
    <row r="34" spans="2:14" s="1" customFormat="1" x14ac:dyDescent="0.2">
      <c r="B34" s="63" t="str">
        <f>'Presup '!C17</f>
        <v>2.1</v>
      </c>
      <c r="C34" s="22"/>
      <c r="D34" s="23" t="str">
        <f>'Presup '!D17</f>
        <v>Demoliciones de pisos</v>
      </c>
      <c r="E34" s="24" t="str">
        <f>'Presup '!E17</f>
        <v>m2</v>
      </c>
      <c r="F34" s="24"/>
      <c r="G34" s="24"/>
      <c r="H34" s="24"/>
      <c r="I34" s="24"/>
      <c r="J34" s="25"/>
      <c r="K34" s="62">
        <f>SUM(J35:J40)</f>
        <v>1888.4499999999998</v>
      </c>
      <c r="L34" s="76" t="s">
        <v>135</v>
      </c>
      <c r="N34" s="99"/>
    </row>
    <row r="35" spans="2:14" s="1" customFormat="1" x14ac:dyDescent="0.2">
      <c r="B35" s="70"/>
      <c r="C35" s="37"/>
      <c r="D35" s="38" t="s">
        <v>101</v>
      </c>
      <c r="E35" s="24"/>
      <c r="F35" s="24">
        <v>1</v>
      </c>
      <c r="G35" s="24"/>
      <c r="H35" s="24"/>
      <c r="I35" s="24"/>
      <c r="J35" s="25">
        <v>929.76</v>
      </c>
      <c r="K35" s="64"/>
      <c r="L35" s="76" t="s">
        <v>135</v>
      </c>
      <c r="N35" s="99"/>
    </row>
    <row r="36" spans="2:14" s="1" customFormat="1" x14ac:dyDescent="0.2">
      <c r="B36" s="70"/>
      <c r="C36" s="37"/>
      <c r="D36" s="38" t="s">
        <v>102</v>
      </c>
      <c r="E36" s="24"/>
      <c r="F36" s="24">
        <v>1</v>
      </c>
      <c r="G36" s="24"/>
      <c r="H36" s="24"/>
      <c r="I36" s="24"/>
      <c r="J36" s="25">
        <v>365.92</v>
      </c>
      <c r="K36" s="64"/>
      <c r="L36" s="76" t="s">
        <v>135</v>
      </c>
      <c r="N36" s="99"/>
    </row>
    <row r="37" spans="2:14" s="1" customFormat="1" x14ac:dyDescent="0.2">
      <c r="B37" s="70"/>
      <c r="C37" s="37"/>
      <c r="D37" s="38" t="s">
        <v>103</v>
      </c>
      <c r="E37" s="24"/>
      <c r="F37" s="24">
        <v>1</v>
      </c>
      <c r="G37" s="24"/>
      <c r="H37" s="24"/>
      <c r="I37" s="24"/>
      <c r="J37" s="25">
        <v>49.59</v>
      </c>
      <c r="K37" s="64"/>
      <c r="L37" s="76" t="s">
        <v>135</v>
      </c>
      <c r="N37" s="99"/>
    </row>
    <row r="38" spans="2:14" s="1" customFormat="1" x14ac:dyDescent="0.2">
      <c r="B38" s="70"/>
      <c r="C38" s="37"/>
      <c r="D38" s="38" t="s">
        <v>104</v>
      </c>
      <c r="E38" s="24"/>
      <c r="F38" s="24">
        <v>1</v>
      </c>
      <c r="G38" s="24"/>
      <c r="H38" s="24"/>
      <c r="I38" s="24"/>
      <c r="J38" s="25">
        <v>161.34</v>
      </c>
      <c r="K38" s="64"/>
      <c r="L38" s="76" t="s">
        <v>135</v>
      </c>
      <c r="N38" s="99"/>
    </row>
    <row r="39" spans="2:14" s="1" customFormat="1" x14ac:dyDescent="0.2">
      <c r="B39" s="70"/>
      <c r="C39" s="37"/>
      <c r="D39" s="38" t="s">
        <v>105</v>
      </c>
      <c r="E39" s="24"/>
      <c r="F39" s="24">
        <v>1</v>
      </c>
      <c r="G39" s="24"/>
      <c r="H39" s="24"/>
      <c r="I39" s="24"/>
      <c r="J39" s="25">
        <v>185.56</v>
      </c>
      <c r="K39" s="64"/>
      <c r="L39" s="76" t="s">
        <v>135</v>
      </c>
      <c r="N39" s="99"/>
    </row>
    <row r="40" spans="2:14" s="1" customFormat="1" x14ac:dyDescent="0.2">
      <c r="B40" s="70"/>
      <c r="C40" s="37"/>
      <c r="D40" s="38" t="s">
        <v>340</v>
      </c>
      <c r="E40" s="24"/>
      <c r="F40" s="24">
        <v>1</v>
      </c>
      <c r="G40" s="24"/>
      <c r="H40" s="24"/>
      <c r="I40" s="24"/>
      <c r="J40" s="25">
        <v>196.28</v>
      </c>
      <c r="K40" s="64"/>
      <c r="L40" s="76"/>
      <c r="N40" s="99"/>
    </row>
    <row r="41" spans="2:14" s="1" customFormat="1" x14ac:dyDescent="0.2">
      <c r="B41" s="63" t="str">
        <f>'Presup '!C18</f>
        <v>2.2</v>
      </c>
      <c r="C41" s="22"/>
      <c r="D41" s="23" t="str">
        <f>'Presup '!D18</f>
        <v>Demoliciones de muros</v>
      </c>
      <c r="E41" s="24" t="str">
        <f>'Presup '!E18</f>
        <v>m3</v>
      </c>
      <c r="F41" s="24"/>
      <c r="G41" s="24"/>
      <c r="H41" s="24"/>
      <c r="I41" s="24"/>
      <c r="J41" s="25"/>
      <c r="K41" s="62">
        <f>SUM(J42:J46)</f>
        <v>1377.7399999999998</v>
      </c>
      <c r="L41" s="76" t="s">
        <v>135</v>
      </c>
      <c r="N41" s="99"/>
    </row>
    <row r="42" spans="2:14" s="1" customFormat="1" x14ac:dyDescent="0.2">
      <c r="B42" s="63"/>
      <c r="C42" s="22"/>
      <c r="D42" s="38" t="s">
        <v>101</v>
      </c>
      <c r="E42" s="24"/>
      <c r="F42" s="24">
        <v>1</v>
      </c>
      <c r="G42" s="24"/>
      <c r="H42" s="24"/>
      <c r="I42" s="24"/>
      <c r="J42" s="25">
        <v>841.55499999999995</v>
      </c>
      <c r="K42" s="64"/>
      <c r="L42" s="76" t="s">
        <v>135</v>
      </c>
      <c r="N42" s="99"/>
    </row>
    <row r="43" spans="2:14" s="1" customFormat="1" x14ac:dyDescent="0.2">
      <c r="B43" s="63"/>
      <c r="C43" s="22"/>
      <c r="D43" s="38" t="s">
        <v>102</v>
      </c>
      <c r="E43" s="24"/>
      <c r="F43" s="24">
        <v>1</v>
      </c>
      <c r="G43" s="24"/>
      <c r="H43" s="24"/>
      <c r="I43" s="24"/>
      <c r="J43" s="25">
        <v>378.56</v>
      </c>
      <c r="K43" s="64"/>
      <c r="L43" s="76" t="s">
        <v>135</v>
      </c>
      <c r="N43" s="99"/>
    </row>
    <row r="44" spans="2:14" s="1" customFormat="1" x14ac:dyDescent="0.2">
      <c r="B44" s="63"/>
      <c r="C44" s="22"/>
      <c r="D44" s="38" t="s">
        <v>103</v>
      </c>
      <c r="E44" s="24"/>
      <c r="F44" s="24">
        <v>1</v>
      </c>
      <c r="G44" s="24"/>
      <c r="H44" s="24"/>
      <c r="I44" s="24"/>
      <c r="J44" s="25">
        <v>61.424999999999997</v>
      </c>
      <c r="K44" s="64"/>
      <c r="L44" s="76" t="s">
        <v>135</v>
      </c>
      <c r="N44" s="99"/>
    </row>
    <row r="45" spans="2:14" s="1" customFormat="1" x14ac:dyDescent="0.2">
      <c r="B45" s="63"/>
      <c r="C45" s="22"/>
      <c r="D45" s="38" t="s">
        <v>104</v>
      </c>
      <c r="E45" s="24"/>
      <c r="F45" s="24">
        <v>1</v>
      </c>
      <c r="G45" s="24"/>
      <c r="H45" s="24"/>
      <c r="I45" s="24"/>
      <c r="J45" s="25">
        <v>9.1</v>
      </c>
      <c r="K45" s="64"/>
      <c r="L45" s="76" t="s">
        <v>135</v>
      </c>
      <c r="N45" s="99"/>
    </row>
    <row r="46" spans="2:14" s="1" customFormat="1" x14ac:dyDescent="0.2">
      <c r="B46" s="86"/>
      <c r="C46" s="87"/>
      <c r="D46" s="38" t="s">
        <v>105</v>
      </c>
      <c r="E46" s="24"/>
      <c r="F46" s="24">
        <v>1</v>
      </c>
      <c r="G46" s="24"/>
      <c r="H46" s="24"/>
      <c r="I46" s="24"/>
      <c r="J46" s="88">
        <v>87.100000000000009</v>
      </c>
      <c r="K46" s="64"/>
      <c r="L46" s="89" t="s">
        <v>135</v>
      </c>
      <c r="N46" s="99"/>
    </row>
    <row r="47" spans="2:14" x14ac:dyDescent="0.2">
      <c r="B47" s="63" t="str">
        <f>'Presup '!C19</f>
        <v>2.3</v>
      </c>
      <c r="C47" s="22"/>
      <c r="D47" s="23" t="str">
        <f>'Presup '!D19</f>
        <v>Retiros de cubierta de edificaciones a demoler</v>
      </c>
      <c r="E47" s="24" t="str">
        <f>'Presup '!E19</f>
        <v>m2</v>
      </c>
      <c r="F47" s="24"/>
      <c r="G47" s="24"/>
      <c r="H47" s="24"/>
      <c r="I47" s="24"/>
      <c r="J47" s="25"/>
      <c r="K47" s="62">
        <f>SUM(J48:J52)</f>
        <v>1692.1699999999998</v>
      </c>
      <c r="L47" s="76" t="s">
        <v>135</v>
      </c>
    </row>
    <row r="48" spans="2:14" x14ac:dyDescent="0.2">
      <c r="B48" s="63"/>
      <c r="C48" s="22"/>
      <c r="D48" s="38" t="s">
        <v>101</v>
      </c>
      <c r="E48" s="24"/>
      <c r="F48" s="24">
        <v>1</v>
      </c>
      <c r="G48" s="24"/>
      <c r="H48" s="24"/>
      <c r="I48" s="24"/>
      <c r="J48" s="25">
        <v>929.76</v>
      </c>
      <c r="K48" s="64"/>
      <c r="L48" s="76" t="s">
        <v>135</v>
      </c>
    </row>
    <row r="49" spans="2:12" x14ac:dyDescent="0.2">
      <c r="B49" s="63"/>
      <c r="C49" s="22"/>
      <c r="D49" s="38" t="s">
        <v>102</v>
      </c>
      <c r="E49" s="24"/>
      <c r="F49" s="24">
        <v>1</v>
      </c>
      <c r="G49" s="24"/>
      <c r="H49" s="24"/>
      <c r="I49" s="24"/>
      <c r="J49" s="25">
        <v>365.92</v>
      </c>
      <c r="K49" s="64"/>
      <c r="L49" s="76" t="s">
        <v>135</v>
      </c>
    </row>
    <row r="50" spans="2:12" x14ac:dyDescent="0.2">
      <c r="B50" s="63"/>
      <c r="C50" s="22"/>
      <c r="D50" s="38" t="s">
        <v>103</v>
      </c>
      <c r="E50" s="24"/>
      <c r="F50" s="24">
        <v>1</v>
      </c>
      <c r="G50" s="24"/>
      <c r="H50" s="24"/>
      <c r="I50" s="24"/>
      <c r="J50" s="25">
        <v>49.59</v>
      </c>
      <c r="K50" s="64"/>
      <c r="L50" s="76" t="s">
        <v>135</v>
      </c>
    </row>
    <row r="51" spans="2:12" x14ac:dyDescent="0.2">
      <c r="B51" s="63"/>
      <c r="C51" s="22"/>
      <c r="D51" s="38" t="s">
        <v>104</v>
      </c>
      <c r="E51" s="24"/>
      <c r="F51" s="24">
        <v>1</v>
      </c>
      <c r="G51" s="24"/>
      <c r="H51" s="24"/>
      <c r="I51" s="24"/>
      <c r="J51" s="25">
        <v>161.34</v>
      </c>
      <c r="K51" s="64"/>
      <c r="L51" s="76" t="s">
        <v>135</v>
      </c>
    </row>
    <row r="52" spans="2:12" x14ac:dyDescent="0.2">
      <c r="B52" s="63"/>
      <c r="C52" s="22"/>
      <c r="D52" s="38" t="s">
        <v>105</v>
      </c>
      <c r="E52" s="24"/>
      <c r="F52" s="24">
        <v>1</v>
      </c>
      <c r="G52" s="24"/>
      <c r="H52" s="24"/>
      <c r="I52" s="24"/>
      <c r="J52" s="25">
        <v>185.56</v>
      </c>
      <c r="K52" s="64"/>
      <c r="L52" s="76" t="s">
        <v>135</v>
      </c>
    </row>
    <row r="53" spans="2:12" x14ac:dyDescent="0.2">
      <c r="B53" s="63" t="str">
        <f>'Presup '!C20</f>
        <v>2.4</v>
      </c>
      <c r="C53" s="22"/>
      <c r="D53" s="23" t="str">
        <f>'Presup '!D20</f>
        <v>Retiro de Portón Vieja Usina</v>
      </c>
      <c r="E53" s="24" t="str">
        <f>'Presup '!E20</f>
        <v>gl.</v>
      </c>
      <c r="F53" s="24"/>
      <c r="G53" s="24"/>
      <c r="H53" s="24"/>
      <c r="I53" s="24"/>
      <c r="J53" s="25">
        <v>1</v>
      </c>
      <c r="K53" s="62">
        <v>1</v>
      </c>
      <c r="L53" s="76" t="s">
        <v>135</v>
      </c>
    </row>
    <row r="54" spans="2:12" x14ac:dyDescent="0.2">
      <c r="B54" s="63" t="str">
        <f>'Presup '!C21</f>
        <v>2.5</v>
      </c>
      <c r="C54" s="22"/>
      <c r="D54" s="23" t="str">
        <f>'Presup '!D21</f>
        <v>Retiro Escalera metálica de Escape C.P.C.</v>
      </c>
      <c r="E54" s="24" t="str">
        <f>'Presup '!E21</f>
        <v>gl.</v>
      </c>
      <c r="F54" s="24"/>
      <c r="G54" s="24"/>
      <c r="H54" s="24"/>
      <c r="I54" s="24"/>
      <c r="J54" s="88">
        <v>1</v>
      </c>
      <c r="K54" s="62">
        <f>SUM(J54)</f>
        <v>1</v>
      </c>
      <c r="L54" s="76" t="s">
        <v>135</v>
      </c>
    </row>
    <row r="55" spans="2:12" x14ac:dyDescent="0.2">
      <c r="B55" s="65">
        <v>3</v>
      </c>
      <c r="C55" s="74"/>
      <c r="D55" s="66" t="str">
        <f>'Presup '!D22</f>
        <v>MOVIMIENTO DE TIERRA</v>
      </c>
      <c r="E55" s="67"/>
      <c r="F55" s="67"/>
      <c r="G55" s="67"/>
      <c r="H55" s="67"/>
      <c r="I55" s="67"/>
      <c r="J55" s="82"/>
      <c r="K55" s="30"/>
      <c r="L55" s="76" t="s">
        <v>135</v>
      </c>
    </row>
    <row r="56" spans="2:12" x14ac:dyDescent="0.2">
      <c r="B56" s="63" t="str">
        <f>'Presup '!C23</f>
        <v>3.1</v>
      </c>
      <c r="C56" s="22"/>
      <c r="D56" s="23" t="str">
        <f>'Presup '!D23</f>
        <v>Excavación subsuelo, a máquina</v>
      </c>
      <c r="E56" s="24" t="str">
        <f>'Presup '!E23</f>
        <v>m3</v>
      </c>
      <c r="F56" s="24"/>
      <c r="G56" s="24"/>
      <c r="H56" s="24"/>
      <c r="I56" s="24"/>
      <c r="J56" s="83"/>
      <c r="K56" s="62">
        <f>SUM(J57:J59)</f>
        <v>4627.3769999999995</v>
      </c>
      <c r="L56" s="76" t="s">
        <v>135</v>
      </c>
    </row>
    <row r="57" spans="2:12" x14ac:dyDescent="0.2">
      <c r="B57" s="63"/>
      <c r="C57" s="22"/>
      <c r="D57" s="38" t="s">
        <v>331</v>
      </c>
      <c r="E57" s="24"/>
      <c r="F57" s="24">
        <v>1</v>
      </c>
      <c r="G57" s="24">
        <v>114.7</v>
      </c>
      <c r="H57" s="24">
        <v>18.899999999999999</v>
      </c>
      <c r="I57" s="24">
        <v>1.9</v>
      </c>
      <c r="J57" s="83">
        <f>+F57*G57*H57*I57</f>
        <v>4118.8769999999995</v>
      </c>
      <c r="K57" s="26"/>
      <c r="L57" s="76" t="s">
        <v>135</v>
      </c>
    </row>
    <row r="58" spans="2:12" x14ac:dyDescent="0.2">
      <c r="B58" s="63"/>
      <c r="C58" s="22"/>
      <c r="D58" s="38" t="s">
        <v>332</v>
      </c>
      <c r="E58" s="24"/>
      <c r="F58" s="24">
        <v>1</v>
      </c>
      <c r="G58" s="24">
        <v>7.5</v>
      </c>
      <c r="H58" s="24">
        <v>18.899999999999999</v>
      </c>
      <c r="I58" s="24">
        <v>2.2000000000000002</v>
      </c>
      <c r="J58" s="83">
        <f>+F58*G58*H58*I58</f>
        <v>311.85000000000002</v>
      </c>
      <c r="K58" s="26"/>
      <c r="L58" s="76" t="s">
        <v>135</v>
      </c>
    </row>
    <row r="59" spans="2:12" x14ac:dyDescent="0.2">
      <c r="B59" s="63"/>
      <c r="C59" s="22"/>
      <c r="D59" s="38" t="s">
        <v>330</v>
      </c>
      <c r="E59" s="24"/>
      <c r="F59" s="24">
        <v>1</v>
      </c>
      <c r="G59" s="24">
        <v>7.5</v>
      </c>
      <c r="H59" s="24">
        <v>13.8</v>
      </c>
      <c r="I59" s="24">
        <v>1.9</v>
      </c>
      <c r="J59" s="83">
        <f>+F59*G59*H59*I59</f>
        <v>196.64999999999998</v>
      </c>
      <c r="K59" s="26"/>
      <c r="L59" s="76" t="s">
        <v>135</v>
      </c>
    </row>
    <row r="60" spans="2:12" x14ac:dyDescent="0.2">
      <c r="B60" s="63" t="str">
        <f>'Presup '!C24</f>
        <v>3.2</v>
      </c>
      <c r="C60" s="22"/>
      <c r="D60" s="23" t="str">
        <f>'Presup '!D24</f>
        <v>Excavación de pilotes</v>
      </c>
      <c r="E60" s="24" t="str">
        <f>'Presup '!E24</f>
        <v>m3</v>
      </c>
      <c r="F60" s="24"/>
      <c r="G60" s="24"/>
      <c r="H60" s="24"/>
      <c r="I60" s="24"/>
      <c r="J60" s="83"/>
      <c r="K60" s="62">
        <f>SUM(J61:J63)</f>
        <v>118.13850000000001</v>
      </c>
      <c r="L60" s="76" t="s">
        <v>135</v>
      </c>
    </row>
    <row r="61" spans="2:12" x14ac:dyDescent="0.2">
      <c r="B61" s="63"/>
      <c r="C61" s="22"/>
      <c r="D61" s="38" t="s">
        <v>421</v>
      </c>
      <c r="E61" s="24"/>
      <c r="F61" s="24">
        <v>1</v>
      </c>
      <c r="G61" s="24">
        <v>42.498000000000005</v>
      </c>
      <c r="H61" s="24"/>
      <c r="I61" s="24"/>
      <c r="J61" s="83">
        <f>+F61*G61</f>
        <v>42.498000000000005</v>
      </c>
      <c r="K61" s="26"/>
      <c r="L61" s="76"/>
    </row>
    <row r="62" spans="2:12" x14ac:dyDescent="0.2">
      <c r="B62" s="63"/>
      <c r="C62" s="22"/>
      <c r="D62" s="38" t="s">
        <v>422</v>
      </c>
      <c r="E62" s="24"/>
      <c r="F62" s="24">
        <v>1</v>
      </c>
      <c r="G62" s="24">
        <v>36.423000000000002</v>
      </c>
      <c r="H62" s="24"/>
      <c r="I62" s="24"/>
      <c r="J62" s="83">
        <f>+F62*G62</f>
        <v>36.423000000000002</v>
      </c>
      <c r="K62" s="26"/>
      <c r="L62" s="76"/>
    </row>
    <row r="63" spans="2:12" x14ac:dyDescent="0.2">
      <c r="B63" s="63"/>
      <c r="C63" s="22"/>
      <c r="D63" s="38" t="s">
        <v>423</v>
      </c>
      <c r="E63" s="24"/>
      <c r="F63" s="24">
        <v>1</v>
      </c>
      <c r="G63" s="24">
        <v>39.217500000000001</v>
      </c>
      <c r="H63" s="24"/>
      <c r="I63" s="24"/>
      <c r="J63" s="83">
        <f>+F63*G63</f>
        <v>39.217500000000001</v>
      </c>
      <c r="K63" s="26"/>
      <c r="L63" s="76"/>
    </row>
    <row r="64" spans="2:12" x14ac:dyDescent="0.2">
      <c r="B64" s="63" t="str">
        <f>'Presup '!C25</f>
        <v>3.3</v>
      </c>
      <c r="C64" s="22"/>
      <c r="D64" s="23" t="str">
        <f>'Presup '!D25</f>
        <v>Relleno broza compactada</v>
      </c>
      <c r="E64" s="24" t="str">
        <f>'Presup '!E25</f>
        <v>m3</v>
      </c>
      <c r="F64" s="24"/>
      <c r="G64" s="24"/>
      <c r="H64" s="24"/>
      <c r="I64" s="24"/>
      <c r="J64" s="83"/>
      <c r="K64" s="62">
        <f>SUM(J65:J66)</f>
        <v>388.06200000000001</v>
      </c>
      <c r="L64" s="76" t="s">
        <v>135</v>
      </c>
    </row>
    <row r="65" spans="2:12" x14ac:dyDescent="0.2">
      <c r="B65" s="63"/>
      <c r="C65" s="22"/>
      <c r="D65" s="38" t="s">
        <v>333</v>
      </c>
      <c r="E65" s="24"/>
      <c r="F65" s="24">
        <v>1</v>
      </c>
      <c r="G65" s="24">
        <v>112.3</v>
      </c>
      <c r="H65" s="24">
        <v>16.5</v>
      </c>
      <c r="I65" s="24">
        <v>0.2</v>
      </c>
      <c r="J65" s="83">
        <f>+F65*G65*H65*I65</f>
        <v>370.59000000000003</v>
      </c>
      <c r="K65" s="26"/>
      <c r="L65" s="76" t="s">
        <v>135</v>
      </c>
    </row>
    <row r="66" spans="2:12" x14ac:dyDescent="0.2">
      <c r="B66" s="63"/>
      <c r="C66" s="22"/>
      <c r="D66" s="38" t="s">
        <v>334</v>
      </c>
      <c r="E66" s="24"/>
      <c r="F66" s="24">
        <v>1</v>
      </c>
      <c r="G66" s="24">
        <v>15.6</v>
      </c>
      <c r="H66" s="24">
        <v>5.6</v>
      </c>
      <c r="I66" s="24">
        <v>0.2</v>
      </c>
      <c r="J66" s="25">
        <f>+F66*G66*H66*I66</f>
        <v>17.472000000000001</v>
      </c>
      <c r="K66" s="26"/>
      <c r="L66" s="85" t="s">
        <v>135</v>
      </c>
    </row>
    <row r="67" spans="2:12" ht="25.5" x14ac:dyDescent="0.2">
      <c r="B67" s="63" t="str">
        <f>'Presup '!C26</f>
        <v>3.4</v>
      </c>
      <c r="C67" s="22"/>
      <c r="D67" s="23" t="str">
        <f>'Presup '!D26</f>
        <v>Relleno suelo del inmueble, reubicado para terraplenar y nivelar</v>
      </c>
      <c r="E67" s="24" t="str">
        <f>'Presup '!E26</f>
        <v>m3</v>
      </c>
      <c r="F67" s="24"/>
      <c r="G67" s="24"/>
      <c r="H67" s="24"/>
      <c r="I67" s="24"/>
      <c r="J67" s="83"/>
      <c r="K67" s="84">
        <f>SUM(J68:J72)</f>
        <v>1803.39</v>
      </c>
      <c r="L67" s="76" t="s">
        <v>135</v>
      </c>
    </row>
    <row r="68" spans="2:12" x14ac:dyDescent="0.2">
      <c r="B68" s="63"/>
      <c r="C68" s="22"/>
      <c r="D68" s="38" t="s">
        <v>338</v>
      </c>
      <c r="E68" s="24"/>
      <c r="F68" s="24">
        <v>2</v>
      </c>
      <c r="G68" s="24">
        <v>114.7</v>
      </c>
      <c r="H68" s="24">
        <v>1</v>
      </c>
      <c r="I68" s="24">
        <v>1.9</v>
      </c>
      <c r="J68" s="83">
        <f>+F68*G68*H68*I68</f>
        <v>435.86</v>
      </c>
      <c r="K68" s="77"/>
      <c r="L68" s="76" t="s">
        <v>135</v>
      </c>
    </row>
    <row r="69" spans="2:12" x14ac:dyDescent="0.2">
      <c r="B69" s="63"/>
      <c r="C69" s="22"/>
      <c r="D69" s="38" t="s">
        <v>338</v>
      </c>
      <c r="E69" s="24"/>
      <c r="F69" s="24">
        <v>2</v>
      </c>
      <c r="G69" s="24">
        <v>1</v>
      </c>
      <c r="H69" s="24">
        <v>18.899999999999999</v>
      </c>
      <c r="I69" s="24">
        <v>1.9</v>
      </c>
      <c r="J69" s="83">
        <f>+F69*G69*H69*I69</f>
        <v>71.819999999999993</v>
      </c>
      <c r="K69" s="77"/>
      <c r="L69" s="76" t="s">
        <v>135</v>
      </c>
    </row>
    <row r="70" spans="2:12" ht="25.5" x14ac:dyDescent="0.2">
      <c r="B70" s="63"/>
      <c r="C70" s="22"/>
      <c r="D70" s="38" t="s">
        <v>341</v>
      </c>
      <c r="E70" s="24"/>
      <c r="F70" s="24">
        <v>2</v>
      </c>
      <c r="G70" s="24">
        <v>1</v>
      </c>
      <c r="H70" s="24">
        <v>13.8</v>
      </c>
      <c r="I70" s="24">
        <v>1.9</v>
      </c>
      <c r="J70" s="83">
        <f>+F70*G70*H70*I70</f>
        <v>52.44</v>
      </c>
      <c r="K70" s="77"/>
      <c r="L70" s="76" t="s">
        <v>135</v>
      </c>
    </row>
    <row r="71" spans="2:12" ht="25.5" x14ac:dyDescent="0.2">
      <c r="B71" s="63"/>
      <c r="C71" s="22"/>
      <c r="D71" s="38" t="s">
        <v>339</v>
      </c>
      <c r="E71" s="24"/>
      <c r="F71" s="24">
        <v>1</v>
      </c>
      <c r="G71" s="24">
        <v>117</v>
      </c>
      <c r="H71" s="24">
        <v>5.4</v>
      </c>
      <c r="I71" s="24">
        <v>1.4</v>
      </c>
      <c r="J71" s="83">
        <f>+F71*G71*H71*I71</f>
        <v>884.5200000000001</v>
      </c>
      <c r="K71" s="77"/>
      <c r="L71" s="76" t="s">
        <v>135</v>
      </c>
    </row>
    <row r="72" spans="2:12" x14ac:dyDescent="0.2">
      <c r="B72" s="63"/>
      <c r="C72" s="22"/>
      <c r="D72" s="38" t="s">
        <v>340</v>
      </c>
      <c r="E72" s="24"/>
      <c r="F72" s="24">
        <v>0.5</v>
      </c>
      <c r="G72" s="24">
        <v>25</v>
      </c>
      <c r="H72" s="24">
        <v>41</v>
      </c>
      <c r="I72" s="24">
        <v>0.7</v>
      </c>
      <c r="J72" s="83">
        <f>+F72*G72*H72*I72</f>
        <v>358.75</v>
      </c>
      <c r="K72" s="77"/>
      <c r="L72" s="76" t="s">
        <v>135</v>
      </c>
    </row>
    <row r="73" spans="2:12" x14ac:dyDescent="0.2">
      <c r="B73" s="78">
        <v>4</v>
      </c>
      <c r="C73" s="78"/>
      <c r="D73" s="79" t="str">
        <f>'Presup '!D27</f>
        <v>ESTRUCTURAS</v>
      </c>
      <c r="E73" s="80"/>
      <c r="F73" s="80"/>
      <c r="G73" s="80"/>
      <c r="H73" s="80"/>
      <c r="I73" s="80"/>
      <c r="J73" s="81"/>
      <c r="K73" s="30"/>
      <c r="L73" s="76" t="s">
        <v>135</v>
      </c>
    </row>
    <row r="74" spans="2:12" x14ac:dyDescent="0.2">
      <c r="B74" s="22"/>
      <c r="C74" s="22"/>
      <c r="D74" s="23" t="str">
        <f>'Presup '!D28</f>
        <v>DE HORMIGÓN ARMADO</v>
      </c>
      <c r="E74" s="24"/>
      <c r="F74" s="24"/>
      <c r="G74" s="24"/>
      <c r="H74" s="24"/>
      <c r="I74" s="24"/>
      <c r="J74" s="25"/>
      <c r="K74" s="26"/>
      <c r="L74" s="76" t="s">
        <v>135</v>
      </c>
    </row>
    <row r="75" spans="2:12" x14ac:dyDescent="0.2">
      <c r="B75" s="22" t="str">
        <f>'Presup '!C29</f>
        <v>4.1</v>
      </c>
      <c r="C75" s="22"/>
      <c r="D75" s="23" t="str">
        <f>'Presup '!D29</f>
        <v>Pilotes H°A° in situ, HºA° H25 (cuantía 115 kg/m3)</v>
      </c>
      <c r="E75" s="24" t="str">
        <f>'Presup '!E29</f>
        <v>m3</v>
      </c>
      <c r="F75" s="24"/>
      <c r="G75" s="24"/>
      <c r="H75" s="24"/>
      <c r="I75" s="24"/>
      <c r="J75" s="25"/>
      <c r="K75" s="62">
        <f>SUM(J76:J78)</f>
        <v>87.51</v>
      </c>
      <c r="L75" s="76" t="s">
        <v>135</v>
      </c>
    </row>
    <row r="76" spans="2:12" x14ac:dyDescent="0.2">
      <c r="B76" s="22"/>
      <c r="C76" s="22"/>
      <c r="D76" s="38" t="s">
        <v>421</v>
      </c>
      <c r="E76" s="24"/>
      <c r="F76" s="24">
        <v>1</v>
      </c>
      <c r="G76" s="24">
        <v>31.48</v>
      </c>
      <c r="H76" s="24"/>
      <c r="I76" s="24"/>
      <c r="J76" s="83">
        <f>+F76*G76</f>
        <v>31.48</v>
      </c>
      <c r="K76" s="26"/>
      <c r="L76" s="76" t="s">
        <v>135</v>
      </c>
    </row>
    <row r="77" spans="2:12" x14ac:dyDescent="0.2">
      <c r="B77" s="22"/>
      <c r="C77" s="22"/>
      <c r="D77" s="38" t="s">
        <v>422</v>
      </c>
      <c r="E77" s="24"/>
      <c r="F77" s="24">
        <v>1</v>
      </c>
      <c r="G77" s="24">
        <v>26.98</v>
      </c>
      <c r="H77" s="24"/>
      <c r="I77" s="24"/>
      <c r="J77" s="83">
        <f>+F77*G77</f>
        <v>26.98</v>
      </c>
      <c r="K77" s="26"/>
      <c r="L77" s="76" t="s">
        <v>135</v>
      </c>
    </row>
    <row r="78" spans="2:12" x14ac:dyDescent="0.2">
      <c r="B78" s="22"/>
      <c r="C78" s="22"/>
      <c r="D78" s="38" t="s">
        <v>423</v>
      </c>
      <c r="E78" s="24"/>
      <c r="F78" s="24">
        <v>1</v>
      </c>
      <c r="G78" s="24">
        <v>29.05</v>
      </c>
      <c r="H78" s="24"/>
      <c r="I78" s="24"/>
      <c r="J78" s="83">
        <f>+F78*G78</f>
        <v>29.05</v>
      </c>
      <c r="K78" s="26"/>
      <c r="L78" s="76" t="s">
        <v>135</v>
      </c>
    </row>
    <row r="79" spans="2:12" x14ac:dyDescent="0.2">
      <c r="B79" s="22" t="str">
        <f>'Presup '!C30</f>
        <v>4.2</v>
      </c>
      <c r="C79" s="22"/>
      <c r="D79" s="23" t="str">
        <f>'Presup '!D30</f>
        <v>Viga de fundación de HºA° H25 (cuantía 130 kg/m3)</v>
      </c>
      <c r="E79" s="24" t="str">
        <f>'Presup '!E30</f>
        <v>m3</v>
      </c>
      <c r="F79" s="24"/>
      <c r="G79" s="24"/>
      <c r="H79" s="24"/>
      <c r="I79" s="24"/>
      <c r="J79" s="25"/>
      <c r="K79" s="62">
        <f>SUM(J80:J82)</f>
        <v>107.524</v>
      </c>
      <c r="L79" s="76" t="s">
        <v>135</v>
      </c>
    </row>
    <row r="80" spans="2:12" x14ac:dyDescent="0.2">
      <c r="B80" s="22"/>
      <c r="C80" s="22"/>
      <c r="D80" s="38" t="s">
        <v>421</v>
      </c>
      <c r="E80" s="24"/>
      <c r="F80" s="24">
        <v>1</v>
      </c>
      <c r="G80" s="24">
        <v>37.303999999999995</v>
      </c>
      <c r="H80" s="24"/>
      <c r="I80" s="24"/>
      <c r="J80" s="83">
        <f>+F80*G80</f>
        <v>37.303999999999995</v>
      </c>
      <c r="K80" s="26"/>
      <c r="L80" s="76" t="s">
        <v>135</v>
      </c>
    </row>
    <row r="81" spans="2:12" x14ac:dyDescent="0.2">
      <c r="B81" s="22"/>
      <c r="C81" s="22"/>
      <c r="D81" s="38" t="s">
        <v>422</v>
      </c>
      <c r="E81" s="24"/>
      <c r="F81" s="24">
        <v>1</v>
      </c>
      <c r="G81" s="24">
        <v>34.19</v>
      </c>
      <c r="H81" s="24"/>
      <c r="I81" s="24"/>
      <c r="J81" s="83">
        <f>+F81*G81</f>
        <v>34.19</v>
      </c>
      <c r="K81" s="26"/>
      <c r="L81" s="76" t="s">
        <v>135</v>
      </c>
    </row>
    <row r="82" spans="2:12" x14ac:dyDescent="0.2">
      <c r="B82" s="22"/>
      <c r="C82" s="22"/>
      <c r="D82" s="38" t="s">
        <v>423</v>
      </c>
      <c r="E82" s="24"/>
      <c r="F82" s="24">
        <v>1</v>
      </c>
      <c r="G82" s="24">
        <v>36.03</v>
      </c>
      <c r="H82" s="24"/>
      <c r="I82" s="24"/>
      <c r="J82" s="83">
        <f>+F82*G82</f>
        <v>36.03</v>
      </c>
      <c r="K82" s="26"/>
      <c r="L82" s="76" t="s">
        <v>135</v>
      </c>
    </row>
    <row r="83" spans="2:12" ht="25.5" x14ac:dyDescent="0.2">
      <c r="B83" s="22" t="str">
        <f>'Presup '!C31</f>
        <v>4.3</v>
      </c>
      <c r="C83" s="22"/>
      <c r="D83" s="23" t="str">
        <f>'Presup '!D31</f>
        <v>Cabezales y arranque de columnas HºA° H25 (cuantía 95 kg/m3)</v>
      </c>
      <c r="E83" s="24" t="str">
        <f>'Presup '!E31</f>
        <v>m3</v>
      </c>
      <c r="F83" s="24"/>
      <c r="G83" s="24"/>
      <c r="H83" s="24"/>
      <c r="I83" s="24"/>
      <c r="J83" s="25"/>
      <c r="K83" s="62">
        <f>SUM(J84:J86)</f>
        <v>74.2</v>
      </c>
      <c r="L83" s="76" t="s">
        <v>135</v>
      </c>
    </row>
    <row r="84" spans="2:12" x14ac:dyDescent="0.2">
      <c r="B84" s="22"/>
      <c r="C84" s="22"/>
      <c r="D84" s="38" t="s">
        <v>421</v>
      </c>
      <c r="E84" s="24"/>
      <c r="F84" s="24">
        <v>1</v>
      </c>
      <c r="G84" s="24">
        <v>25.35</v>
      </c>
      <c r="H84" s="24"/>
      <c r="I84" s="24"/>
      <c r="J84" s="83">
        <f>+F84*G84</f>
        <v>25.35</v>
      </c>
      <c r="K84" s="26"/>
      <c r="L84" s="76" t="s">
        <v>135</v>
      </c>
    </row>
    <row r="85" spans="2:12" x14ac:dyDescent="0.2">
      <c r="B85" s="22"/>
      <c r="C85" s="22"/>
      <c r="D85" s="38" t="s">
        <v>422</v>
      </c>
      <c r="E85" s="24"/>
      <c r="F85" s="24">
        <v>1</v>
      </c>
      <c r="G85" s="24">
        <v>22.54</v>
      </c>
      <c r="H85" s="24"/>
      <c r="I85" s="24"/>
      <c r="J85" s="83">
        <f>+F85*G85</f>
        <v>22.54</v>
      </c>
      <c r="K85" s="26"/>
      <c r="L85" s="76" t="s">
        <v>135</v>
      </c>
    </row>
    <row r="86" spans="2:12" x14ac:dyDescent="0.2">
      <c r="B86" s="22"/>
      <c r="C86" s="22"/>
      <c r="D86" s="38" t="s">
        <v>423</v>
      </c>
      <c r="E86" s="24"/>
      <c r="F86" s="24">
        <v>1</v>
      </c>
      <c r="G86" s="24">
        <v>26.31</v>
      </c>
      <c r="H86" s="24"/>
      <c r="I86" s="24"/>
      <c r="J86" s="83">
        <f>+F86*G86</f>
        <v>26.31</v>
      </c>
      <c r="K86" s="26"/>
      <c r="L86" s="76" t="s">
        <v>135</v>
      </c>
    </row>
    <row r="87" spans="2:12" x14ac:dyDescent="0.2">
      <c r="B87" s="22" t="str">
        <f>'Presup '!C32</f>
        <v>4.4</v>
      </c>
      <c r="C87" s="22"/>
      <c r="D87" s="23" t="str">
        <f>'Presup '!D32</f>
        <v>Refuerzos verticales HºA° H-25 (cuantía 130 kg/m3)</v>
      </c>
      <c r="E87" s="24" t="str">
        <f>'Presup '!E32</f>
        <v>m3</v>
      </c>
      <c r="F87" s="24"/>
      <c r="G87" s="24"/>
      <c r="H87" s="24"/>
      <c r="I87" s="24"/>
      <c r="J87" s="25"/>
      <c r="K87" s="62">
        <f>SUM(J88:J90)</f>
        <v>6.07</v>
      </c>
      <c r="L87" s="76" t="s">
        <v>135</v>
      </c>
    </row>
    <row r="88" spans="2:12" x14ac:dyDescent="0.2">
      <c r="B88" s="22"/>
      <c r="C88" s="22"/>
      <c r="D88" s="38" t="s">
        <v>421</v>
      </c>
      <c r="E88" s="24"/>
      <c r="F88" s="24">
        <v>1</v>
      </c>
      <c r="G88" s="24">
        <v>1.8</v>
      </c>
      <c r="H88" s="24"/>
      <c r="I88" s="24"/>
      <c r="J88" s="83">
        <f>+F88*G88</f>
        <v>1.8</v>
      </c>
      <c r="K88" s="26"/>
      <c r="L88" s="76" t="s">
        <v>135</v>
      </c>
    </row>
    <row r="89" spans="2:12" x14ac:dyDescent="0.2">
      <c r="B89" s="22"/>
      <c r="C89" s="22"/>
      <c r="D89" s="38" t="s">
        <v>422</v>
      </c>
      <c r="E89" s="24"/>
      <c r="F89" s="24">
        <v>1</v>
      </c>
      <c r="G89" s="24">
        <v>1.71</v>
      </c>
      <c r="H89" s="24"/>
      <c r="I89" s="24"/>
      <c r="J89" s="83">
        <f>+F89*G89</f>
        <v>1.71</v>
      </c>
      <c r="K89" s="26"/>
      <c r="L89" s="76" t="s">
        <v>135</v>
      </c>
    </row>
    <row r="90" spans="2:12" x14ac:dyDescent="0.2">
      <c r="B90" s="22"/>
      <c r="C90" s="22"/>
      <c r="D90" s="38" t="s">
        <v>423</v>
      </c>
      <c r="E90" s="24"/>
      <c r="F90" s="24">
        <v>1</v>
      </c>
      <c r="G90" s="24">
        <v>2.56</v>
      </c>
      <c r="H90" s="24"/>
      <c r="I90" s="24"/>
      <c r="J90" s="83">
        <f>+F90*G90</f>
        <v>2.56</v>
      </c>
      <c r="K90" s="26"/>
      <c r="L90" s="76" t="s">
        <v>135</v>
      </c>
    </row>
    <row r="91" spans="2:12" x14ac:dyDescent="0.2">
      <c r="B91" s="22" t="str">
        <f>'Presup '!C33</f>
        <v>4.5</v>
      </c>
      <c r="C91" s="22"/>
      <c r="D91" s="23" t="str">
        <f>'Presup '!D33</f>
        <v>Columnas de HºA° H25 (a la vista) (cuantía 195 kg/m3)</v>
      </c>
      <c r="E91" s="24" t="str">
        <f>'Presup '!E33</f>
        <v>m3</v>
      </c>
      <c r="F91" s="24"/>
      <c r="G91" s="24"/>
      <c r="H91" s="24"/>
      <c r="I91" s="24"/>
      <c r="J91" s="25"/>
      <c r="K91" s="62">
        <f>SUM(J92:J94)</f>
        <v>121.34</v>
      </c>
      <c r="L91" s="76" t="s">
        <v>135</v>
      </c>
    </row>
    <row r="92" spans="2:12" x14ac:dyDescent="0.2">
      <c r="B92" s="22"/>
      <c r="C92" s="22"/>
      <c r="D92" s="38" t="s">
        <v>421</v>
      </c>
      <c r="E92" s="24"/>
      <c r="F92" s="24">
        <v>1</v>
      </c>
      <c r="G92" s="24">
        <v>43</v>
      </c>
      <c r="H92" s="24"/>
      <c r="I92" s="24"/>
      <c r="J92" s="83">
        <f>+F92*G92</f>
        <v>43</v>
      </c>
      <c r="K92" s="26"/>
      <c r="L92" s="76" t="s">
        <v>135</v>
      </c>
    </row>
    <row r="93" spans="2:12" x14ac:dyDescent="0.2">
      <c r="B93" s="22"/>
      <c r="C93" s="22"/>
      <c r="D93" s="38" t="s">
        <v>422</v>
      </c>
      <c r="E93" s="24"/>
      <c r="F93" s="24">
        <v>1</v>
      </c>
      <c r="G93" s="24">
        <v>33.650000000000006</v>
      </c>
      <c r="H93" s="24"/>
      <c r="I93" s="24"/>
      <c r="J93" s="83">
        <f>+F93*G93</f>
        <v>33.650000000000006</v>
      </c>
      <c r="K93" s="26"/>
      <c r="L93" s="76" t="s">
        <v>135</v>
      </c>
    </row>
    <row r="94" spans="2:12" x14ac:dyDescent="0.2">
      <c r="B94" s="22"/>
      <c r="C94" s="22"/>
      <c r="D94" s="38" t="s">
        <v>423</v>
      </c>
      <c r="E94" s="24"/>
      <c r="F94" s="24">
        <v>1</v>
      </c>
      <c r="G94" s="24">
        <v>44.69</v>
      </c>
      <c r="H94" s="24"/>
      <c r="I94" s="24"/>
      <c r="J94" s="83">
        <f>+F94*G94</f>
        <v>44.69</v>
      </c>
      <c r="K94" s="26"/>
      <c r="L94" s="76" t="s">
        <v>135</v>
      </c>
    </row>
    <row r="95" spans="2:12" x14ac:dyDescent="0.2">
      <c r="B95" s="22" t="str">
        <f>'Presup '!C34</f>
        <v>4.6</v>
      </c>
      <c r="C95" s="22"/>
      <c r="D95" s="23" t="str">
        <f>'Presup '!D34</f>
        <v>Viga de HºA° H25 (a la vista)  (cuantía 125 kg/m3)</v>
      </c>
      <c r="E95" s="24" t="str">
        <f>'Presup '!E34</f>
        <v>m3</v>
      </c>
      <c r="F95" s="24"/>
      <c r="G95" s="24"/>
      <c r="H95" s="24"/>
      <c r="I95" s="24"/>
      <c r="J95" s="25"/>
      <c r="K95" s="62">
        <f>SUM(J96:J110)</f>
        <v>455.11700000000002</v>
      </c>
      <c r="L95" s="76" t="s">
        <v>135</v>
      </c>
    </row>
    <row r="96" spans="2:12" x14ac:dyDescent="0.2">
      <c r="B96" s="22"/>
      <c r="C96" s="22"/>
      <c r="D96" s="38" t="s">
        <v>431</v>
      </c>
      <c r="E96" s="24"/>
      <c r="F96" s="24">
        <v>1</v>
      </c>
      <c r="G96" s="24">
        <v>30.265000000000001</v>
      </c>
      <c r="H96" s="24"/>
      <c r="I96" s="24"/>
      <c r="J96" s="83">
        <f t="shared" ref="J96:J110" si="0">+F96*G96</f>
        <v>30.265000000000001</v>
      </c>
      <c r="K96" s="26"/>
      <c r="L96" s="76" t="s">
        <v>135</v>
      </c>
    </row>
    <row r="97" spans="2:12" x14ac:dyDescent="0.2">
      <c r="B97" s="22"/>
      <c r="C97" s="22"/>
      <c r="D97" s="38" t="s">
        <v>432</v>
      </c>
      <c r="E97" s="24"/>
      <c r="F97" s="24">
        <v>1</v>
      </c>
      <c r="G97" s="24">
        <v>28.443999999999999</v>
      </c>
      <c r="H97" s="24"/>
      <c r="I97" s="24"/>
      <c r="J97" s="83">
        <f t="shared" si="0"/>
        <v>28.443999999999999</v>
      </c>
      <c r="K97" s="26"/>
      <c r="L97" s="76" t="s">
        <v>135</v>
      </c>
    </row>
    <row r="98" spans="2:12" x14ac:dyDescent="0.2">
      <c r="B98" s="22"/>
      <c r="C98" s="22"/>
      <c r="D98" s="38" t="s">
        <v>433</v>
      </c>
      <c r="E98" s="24"/>
      <c r="F98" s="24">
        <v>1</v>
      </c>
      <c r="G98" s="24">
        <v>23.341999999999999</v>
      </c>
      <c r="H98" s="24"/>
      <c r="I98" s="24"/>
      <c r="J98" s="83">
        <f t="shared" si="0"/>
        <v>23.341999999999999</v>
      </c>
      <c r="K98" s="26"/>
      <c r="L98" s="76" t="s">
        <v>135</v>
      </c>
    </row>
    <row r="99" spans="2:12" x14ac:dyDescent="0.2">
      <c r="B99" s="22"/>
      <c r="C99" s="22"/>
      <c r="D99" s="38" t="s">
        <v>434</v>
      </c>
      <c r="E99" s="24"/>
      <c r="F99" s="24">
        <v>1</v>
      </c>
      <c r="G99" s="24">
        <v>35.539000000000001</v>
      </c>
      <c r="H99" s="24"/>
      <c r="I99" s="24"/>
      <c r="J99" s="83">
        <f t="shared" si="0"/>
        <v>35.539000000000001</v>
      </c>
      <c r="K99" s="26"/>
      <c r="L99" s="76" t="s">
        <v>135</v>
      </c>
    </row>
    <row r="100" spans="2:12" x14ac:dyDescent="0.2">
      <c r="B100" s="22"/>
      <c r="C100" s="22"/>
      <c r="D100" s="38" t="s">
        <v>435</v>
      </c>
      <c r="E100" s="24"/>
      <c r="F100" s="24">
        <v>1</v>
      </c>
      <c r="G100" s="24">
        <v>33.213999999999999</v>
      </c>
      <c r="I100" s="24"/>
      <c r="J100" s="83">
        <f t="shared" si="0"/>
        <v>33.213999999999999</v>
      </c>
      <c r="K100" s="26"/>
      <c r="L100" s="76" t="s">
        <v>135</v>
      </c>
    </row>
    <row r="101" spans="2:12" x14ac:dyDescent="0.2">
      <c r="B101" s="22"/>
      <c r="C101" s="22"/>
      <c r="D101" s="38" t="s">
        <v>436</v>
      </c>
      <c r="E101" s="24"/>
      <c r="F101" s="24">
        <v>1</v>
      </c>
      <c r="G101" s="24">
        <v>36.597000000000001</v>
      </c>
      <c r="H101" s="24"/>
      <c r="I101" s="24"/>
      <c r="J101" s="83">
        <f t="shared" si="0"/>
        <v>36.597000000000001</v>
      </c>
      <c r="K101" s="26"/>
      <c r="L101" s="76" t="s">
        <v>135</v>
      </c>
    </row>
    <row r="102" spans="2:12" x14ac:dyDescent="0.2">
      <c r="B102" s="22"/>
      <c r="C102" s="22"/>
      <c r="D102" s="38" t="s">
        <v>437</v>
      </c>
      <c r="E102" s="24"/>
      <c r="F102" s="24">
        <v>1</v>
      </c>
      <c r="G102" s="24">
        <v>29.434000000000001</v>
      </c>
      <c r="H102" s="24"/>
      <c r="I102" s="24"/>
      <c r="J102" s="83">
        <f t="shared" si="0"/>
        <v>29.434000000000001</v>
      </c>
      <c r="K102" s="26"/>
      <c r="L102" s="76" t="s">
        <v>135</v>
      </c>
    </row>
    <row r="103" spans="2:12" x14ac:dyDescent="0.2">
      <c r="B103" s="22"/>
      <c r="C103" s="22"/>
      <c r="D103" s="38" t="s">
        <v>438</v>
      </c>
      <c r="E103" s="24"/>
      <c r="F103" s="24">
        <v>1</v>
      </c>
      <c r="G103" s="24">
        <v>27.73</v>
      </c>
      <c r="I103" s="24"/>
      <c r="J103" s="83">
        <f t="shared" si="0"/>
        <v>27.73</v>
      </c>
      <c r="K103" s="26"/>
      <c r="L103" s="76" t="s">
        <v>135</v>
      </c>
    </row>
    <row r="104" spans="2:12" x14ac:dyDescent="0.2">
      <c r="B104" s="22"/>
      <c r="C104" s="22"/>
      <c r="D104" s="38" t="s">
        <v>439</v>
      </c>
      <c r="E104" s="24"/>
      <c r="F104" s="24">
        <v>1</v>
      </c>
      <c r="G104" s="24">
        <v>29.998000000000001</v>
      </c>
      <c r="H104" s="24"/>
      <c r="I104" s="24"/>
      <c r="J104" s="83">
        <f t="shared" si="0"/>
        <v>29.998000000000001</v>
      </c>
      <c r="K104" s="26"/>
      <c r="L104" s="76" t="s">
        <v>135</v>
      </c>
    </row>
    <row r="105" spans="2:12" x14ac:dyDescent="0.2">
      <c r="B105" s="22"/>
      <c r="C105" s="22"/>
      <c r="D105" s="38" t="s">
        <v>440</v>
      </c>
      <c r="E105" s="24"/>
      <c r="F105" s="24">
        <v>1</v>
      </c>
      <c r="G105" s="24">
        <v>29.434000000000001</v>
      </c>
      <c r="H105" s="24"/>
      <c r="I105" s="24"/>
      <c r="J105" s="83">
        <f t="shared" si="0"/>
        <v>29.434000000000001</v>
      </c>
      <c r="K105" s="26"/>
      <c r="L105" s="76" t="s">
        <v>135</v>
      </c>
    </row>
    <row r="106" spans="2:12" x14ac:dyDescent="0.2">
      <c r="B106" s="22"/>
      <c r="C106" s="22"/>
      <c r="D106" s="38" t="s">
        <v>441</v>
      </c>
      <c r="E106" s="24"/>
      <c r="F106" s="24">
        <v>1</v>
      </c>
      <c r="G106" s="24">
        <v>27.890999999999998</v>
      </c>
      <c r="I106" s="24"/>
      <c r="J106" s="83">
        <f t="shared" si="0"/>
        <v>27.890999999999998</v>
      </c>
      <c r="K106" s="26"/>
      <c r="L106" s="76" t="s">
        <v>135</v>
      </c>
    </row>
    <row r="107" spans="2:12" x14ac:dyDescent="0.2">
      <c r="B107" s="22"/>
      <c r="C107" s="22"/>
      <c r="D107" s="38" t="s">
        <v>442</v>
      </c>
      <c r="E107" s="24"/>
      <c r="F107" s="24">
        <v>1</v>
      </c>
      <c r="G107" s="24">
        <v>30.431999999999999</v>
      </c>
      <c r="H107" s="24"/>
      <c r="I107" s="24"/>
      <c r="J107" s="83">
        <f t="shared" si="0"/>
        <v>30.431999999999999</v>
      </c>
      <c r="K107" s="26"/>
      <c r="L107" s="76" t="s">
        <v>135</v>
      </c>
    </row>
    <row r="108" spans="2:12" x14ac:dyDescent="0.2">
      <c r="B108" s="22"/>
      <c r="C108" s="22"/>
      <c r="D108" s="38" t="s">
        <v>443</v>
      </c>
      <c r="E108" s="24"/>
      <c r="F108" s="24">
        <v>1</v>
      </c>
      <c r="G108" s="24">
        <v>31.733000000000001</v>
      </c>
      <c r="H108" s="24"/>
      <c r="I108" s="24"/>
      <c r="J108" s="83">
        <f t="shared" si="0"/>
        <v>31.733000000000001</v>
      </c>
      <c r="K108" s="26"/>
      <c r="L108" s="76" t="s">
        <v>135</v>
      </c>
    </row>
    <row r="109" spans="2:12" x14ac:dyDescent="0.2">
      <c r="B109" s="22"/>
      <c r="C109" s="22"/>
      <c r="D109" s="38" t="s">
        <v>444</v>
      </c>
      <c r="E109" s="24"/>
      <c r="F109" s="24">
        <v>1</v>
      </c>
      <c r="G109" s="24">
        <v>33.110999999999997</v>
      </c>
      <c r="I109" s="24"/>
      <c r="J109" s="83">
        <f t="shared" si="0"/>
        <v>33.110999999999997</v>
      </c>
      <c r="K109" s="26"/>
      <c r="L109" s="76" t="s">
        <v>135</v>
      </c>
    </row>
    <row r="110" spans="2:12" x14ac:dyDescent="0.2">
      <c r="B110" s="22"/>
      <c r="C110" s="22"/>
      <c r="D110" s="38" t="s">
        <v>445</v>
      </c>
      <c r="E110" s="24"/>
      <c r="F110" s="24">
        <v>1</v>
      </c>
      <c r="G110" s="24">
        <v>27.952999999999999</v>
      </c>
      <c r="H110" s="24"/>
      <c r="I110" s="24"/>
      <c r="J110" s="83">
        <f t="shared" si="0"/>
        <v>27.952999999999999</v>
      </c>
      <c r="K110" s="26"/>
      <c r="L110" s="76" t="s">
        <v>135</v>
      </c>
    </row>
    <row r="111" spans="2:12" ht="25.5" x14ac:dyDescent="0.2">
      <c r="B111" s="22" t="str">
        <f>'Presup '!C35</f>
        <v>4.7</v>
      </c>
      <c r="C111" s="22"/>
      <c r="D111" s="23" t="str">
        <f>'Presup '!D35</f>
        <v>Escalera de HºA° H25 (fondo a la vista) (cuantía 300 kg/m3)</v>
      </c>
      <c r="E111" s="24" t="str">
        <f>'Presup '!E35</f>
        <v>m3</v>
      </c>
      <c r="F111" s="24"/>
      <c r="G111" s="24"/>
      <c r="H111" s="24"/>
      <c r="I111" s="24"/>
      <c r="J111" s="25"/>
      <c r="K111" s="62">
        <f>SUM(J112:J114)</f>
        <v>16.130000000000003</v>
      </c>
      <c r="L111" s="76" t="s">
        <v>135</v>
      </c>
    </row>
    <row r="112" spans="2:12" x14ac:dyDescent="0.2">
      <c r="B112" s="22"/>
      <c r="C112" s="22"/>
      <c r="D112" s="38" t="s">
        <v>421</v>
      </c>
      <c r="E112" s="24"/>
      <c r="F112" s="24">
        <v>1</v>
      </c>
      <c r="G112" s="24">
        <v>5.5600000000000005</v>
      </c>
      <c r="H112" s="24"/>
      <c r="I112" s="24"/>
      <c r="J112" s="83">
        <f>+F112*G112</f>
        <v>5.5600000000000005</v>
      </c>
      <c r="K112" s="26"/>
      <c r="L112" s="76" t="s">
        <v>135</v>
      </c>
    </row>
    <row r="113" spans="2:14" x14ac:dyDescent="0.2">
      <c r="B113" s="22"/>
      <c r="C113" s="22"/>
      <c r="D113" s="38" t="s">
        <v>422</v>
      </c>
      <c r="E113" s="24"/>
      <c r="F113" s="24">
        <v>1</v>
      </c>
      <c r="G113" s="24">
        <v>5.01</v>
      </c>
      <c r="H113" s="24"/>
      <c r="I113" s="24"/>
      <c r="J113" s="83">
        <f>+F113*G113</f>
        <v>5.01</v>
      </c>
      <c r="K113" s="26"/>
      <c r="L113" s="76" t="s">
        <v>135</v>
      </c>
    </row>
    <row r="114" spans="2:14" x14ac:dyDescent="0.2">
      <c r="B114" s="22"/>
      <c r="C114" s="22"/>
      <c r="D114" s="38" t="s">
        <v>423</v>
      </c>
      <c r="E114" s="24"/>
      <c r="F114" s="24">
        <v>1</v>
      </c>
      <c r="G114" s="24">
        <f>1.06+1.5*3</f>
        <v>5.5600000000000005</v>
      </c>
      <c r="H114" s="24"/>
      <c r="I114" s="24"/>
      <c r="J114" s="83">
        <f>+F114*G114</f>
        <v>5.5600000000000005</v>
      </c>
      <c r="K114" s="26"/>
      <c r="L114" s="76" t="s">
        <v>135</v>
      </c>
    </row>
    <row r="115" spans="2:14" x14ac:dyDescent="0.2">
      <c r="B115" s="22" t="str">
        <f>'Presup '!C36</f>
        <v>4.8</v>
      </c>
      <c r="C115" s="22"/>
      <c r="D115" s="23" t="str">
        <f>'Presup '!D36</f>
        <v>Tabiques de HºA° H25 (a la vista) (cuantía 160 kg/m3)</v>
      </c>
      <c r="E115" s="24" t="str">
        <f>'Presup '!E36</f>
        <v>m3</v>
      </c>
      <c r="F115" s="24"/>
      <c r="G115" s="24"/>
      <c r="H115" s="24"/>
      <c r="I115" s="24"/>
      <c r="J115" s="25"/>
      <c r="K115" s="62">
        <f>SUM(J116:J118)</f>
        <v>15.639000000000001</v>
      </c>
      <c r="L115" s="76" t="s">
        <v>135</v>
      </c>
    </row>
    <row r="116" spans="2:14" x14ac:dyDescent="0.2">
      <c r="B116" s="22"/>
      <c r="C116" s="22"/>
      <c r="D116" s="38" t="s">
        <v>421</v>
      </c>
      <c r="E116" s="24"/>
      <c r="F116" s="24">
        <v>1</v>
      </c>
      <c r="G116" s="24">
        <v>3.879</v>
      </c>
      <c r="H116" s="24"/>
      <c r="I116" s="24"/>
      <c r="J116" s="83">
        <f>+F116*G116</f>
        <v>3.879</v>
      </c>
      <c r="K116" s="26"/>
      <c r="L116" s="76" t="s">
        <v>135</v>
      </c>
    </row>
    <row r="117" spans="2:14" x14ac:dyDescent="0.2">
      <c r="B117" s="22"/>
      <c r="C117" s="22"/>
      <c r="D117" s="38" t="s">
        <v>422</v>
      </c>
      <c r="E117" s="24"/>
      <c r="F117" s="24">
        <v>1</v>
      </c>
      <c r="G117" s="24">
        <v>7.78</v>
      </c>
      <c r="H117" s="24"/>
      <c r="I117" s="24"/>
      <c r="J117" s="83">
        <f>+F117*G117</f>
        <v>7.78</v>
      </c>
      <c r="K117" s="26"/>
      <c r="L117" s="76" t="s">
        <v>135</v>
      </c>
    </row>
    <row r="118" spans="2:14" x14ac:dyDescent="0.2">
      <c r="B118" s="22"/>
      <c r="C118" s="22"/>
      <c r="D118" s="38" t="s">
        <v>423</v>
      </c>
      <c r="E118" s="24"/>
      <c r="F118" s="24">
        <v>1</v>
      </c>
      <c r="G118" s="24">
        <v>3.98</v>
      </c>
      <c r="H118" s="24"/>
      <c r="I118" s="24"/>
      <c r="J118" s="83">
        <f>+F118*G118</f>
        <v>3.98</v>
      </c>
      <c r="K118" s="26"/>
      <c r="L118" s="76" t="s">
        <v>135</v>
      </c>
    </row>
    <row r="119" spans="2:14" ht="25.5" x14ac:dyDescent="0.2">
      <c r="B119" s="22" t="str">
        <f>'Presup '!C37</f>
        <v>4.9</v>
      </c>
      <c r="C119" s="22"/>
      <c r="D119" s="23" t="str">
        <f>'Presup '!D37</f>
        <v>Tabique HºAº no estructural (una cara vista) (cuantía 60 kg/m3)</v>
      </c>
      <c r="E119" s="24" t="str">
        <f>'Presup '!E37</f>
        <v>m3</v>
      </c>
      <c r="F119" s="24"/>
      <c r="G119" s="24"/>
      <c r="H119" s="24"/>
      <c r="I119" s="24"/>
      <c r="J119" s="25"/>
      <c r="K119" s="62">
        <f>SUM(J120:J121)</f>
        <v>41.0486</v>
      </c>
      <c r="L119" s="76" t="s">
        <v>135</v>
      </c>
    </row>
    <row r="120" spans="2:14" x14ac:dyDescent="0.2">
      <c r="B120" s="22"/>
      <c r="C120" s="22"/>
      <c r="D120" s="38" t="s">
        <v>421</v>
      </c>
      <c r="E120" s="24"/>
      <c r="F120" s="24">
        <v>1</v>
      </c>
      <c r="G120" s="24">
        <v>20.6</v>
      </c>
      <c r="H120" s="24">
        <v>0.1</v>
      </c>
      <c r="I120" s="24">
        <v>16.7</v>
      </c>
      <c r="J120" s="83">
        <f>+F120*G120*H120*I120</f>
        <v>34.402000000000001</v>
      </c>
      <c r="K120" s="26"/>
      <c r="L120" s="76" t="s">
        <v>135</v>
      </c>
    </row>
    <row r="121" spans="2:14" x14ac:dyDescent="0.2">
      <c r="B121" s="22"/>
      <c r="C121" s="22"/>
      <c r="D121" s="38" t="s">
        <v>423</v>
      </c>
      <c r="E121" s="24"/>
      <c r="F121" s="24">
        <v>1</v>
      </c>
      <c r="G121" s="24">
        <v>3.98</v>
      </c>
      <c r="H121" s="24">
        <v>0.1</v>
      </c>
      <c r="I121" s="24">
        <v>16.7</v>
      </c>
      <c r="J121" s="83">
        <f>+F121*G121*H121*I121</f>
        <v>6.6466000000000003</v>
      </c>
      <c r="K121" s="26"/>
      <c r="L121" s="76" t="s">
        <v>135</v>
      </c>
    </row>
    <row r="122" spans="2:14" s="2" customFormat="1" x14ac:dyDescent="0.2">
      <c r="B122" s="22" t="str">
        <f>'Presup '!C38</f>
        <v>4.10</v>
      </c>
      <c r="C122" s="22"/>
      <c r="D122" s="23" t="str">
        <f>'Presup '!D38</f>
        <v>Losas macizas HºA° H25 (cuantía 120 kg/m3)</v>
      </c>
      <c r="E122" s="24" t="str">
        <f>'Presup '!E38</f>
        <v>m3</v>
      </c>
      <c r="F122" s="24"/>
      <c r="G122" s="24"/>
      <c r="H122" s="24"/>
      <c r="I122" s="24"/>
      <c r="J122" s="25"/>
      <c r="K122" s="62">
        <f>SUM(J123:J125)</f>
        <v>754.41000000000008</v>
      </c>
      <c r="L122" s="76" t="s">
        <v>135</v>
      </c>
      <c r="M122" s="98"/>
      <c r="N122" s="100"/>
    </row>
    <row r="123" spans="2:14" s="2" customFormat="1" x14ac:dyDescent="0.2">
      <c r="B123" s="22"/>
      <c r="C123" s="22"/>
      <c r="D123" s="38" t="s">
        <v>421</v>
      </c>
      <c r="E123" s="24"/>
      <c r="F123" s="24">
        <v>1</v>
      </c>
      <c r="G123" s="24">
        <v>277.54000000000002</v>
      </c>
      <c r="H123" s="24"/>
      <c r="I123" s="24"/>
      <c r="J123" s="83">
        <f>+F123*G123</f>
        <v>277.54000000000002</v>
      </c>
      <c r="K123" s="26"/>
      <c r="L123" s="76" t="s">
        <v>135</v>
      </c>
      <c r="M123" s="98"/>
      <c r="N123" s="100"/>
    </row>
    <row r="124" spans="2:14" s="2" customFormat="1" x14ac:dyDescent="0.2">
      <c r="B124" s="22"/>
      <c r="C124" s="22"/>
      <c r="D124" s="38" t="s">
        <v>422</v>
      </c>
      <c r="E124" s="24"/>
      <c r="F124" s="24">
        <v>1</v>
      </c>
      <c r="G124" s="24">
        <f>271.74-10.34</f>
        <v>261.40000000000003</v>
      </c>
      <c r="H124" s="24"/>
      <c r="I124" s="24"/>
      <c r="J124" s="83">
        <f>+F124*G124</f>
        <v>261.40000000000003</v>
      </c>
      <c r="K124" s="26"/>
      <c r="L124" s="76" t="s">
        <v>135</v>
      </c>
      <c r="M124" s="98"/>
      <c r="N124" s="100"/>
    </row>
    <row r="125" spans="2:14" s="2" customFormat="1" x14ac:dyDescent="0.2">
      <c r="B125" s="22"/>
      <c r="C125" s="22"/>
      <c r="D125" s="38" t="s">
        <v>423</v>
      </c>
      <c r="E125" s="24"/>
      <c r="F125" s="24">
        <v>1</v>
      </c>
      <c r="G125" s="24">
        <f>247.79-32.32</f>
        <v>215.47</v>
      </c>
      <c r="H125" s="24"/>
      <c r="I125" s="24"/>
      <c r="J125" s="83">
        <f>+F125*G125</f>
        <v>215.47</v>
      </c>
      <c r="K125" s="26"/>
      <c r="L125" s="76" t="s">
        <v>135</v>
      </c>
      <c r="M125" s="98"/>
      <c r="N125" s="100"/>
    </row>
    <row r="126" spans="2:14" s="2" customFormat="1" x14ac:dyDescent="0.2">
      <c r="B126" s="22" t="str">
        <f>'Presup '!C39</f>
        <v>4.11</v>
      </c>
      <c r="C126" s="22"/>
      <c r="D126" s="23" t="str">
        <f>'Presup '!D39</f>
        <v>Losas macizas HºA° H25 (a la vista)</v>
      </c>
      <c r="E126" s="24" t="str">
        <f>'Presup '!E39</f>
        <v>m3</v>
      </c>
      <c r="F126" s="24"/>
      <c r="G126" s="24"/>
      <c r="H126" s="24"/>
      <c r="I126" s="24"/>
      <c r="J126" s="25"/>
      <c r="K126" s="62">
        <f>SUM(J127:J129)</f>
        <v>64.17</v>
      </c>
      <c r="L126" s="76" t="s">
        <v>135</v>
      </c>
      <c r="M126" s="98"/>
      <c r="N126" s="100"/>
    </row>
    <row r="127" spans="2:14" s="2" customFormat="1" x14ac:dyDescent="0.2">
      <c r="B127" s="22"/>
      <c r="C127" s="22"/>
      <c r="D127" s="38" t="s">
        <v>421</v>
      </c>
      <c r="E127" s="24"/>
      <c r="F127" s="24">
        <v>1</v>
      </c>
      <c r="G127" s="24">
        <v>21.51</v>
      </c>
      <c r="H127" s="24"/>
      <c r="I127" s="24"/>
      <c r="J127" s="83">
        <f>+F127*G127</f>
        <v>21.51</v>
      </c>
      <c r="K127" s="26"/>
      <c r="L127" s="76" t="s">
        <v>135</v>
      </c>
      <c r="M127" s="98"/>
      <c r="N127" s="100"/>
    </row>
    <row r="128" spans="2:14" s="2" customFormat="1" x14ac:dyDescent="0.2">
      <c r="B128" s="22"/>
      <c r="C128" s="22"/>
      <c r="D128" s="38" t="s">
        <v>422</v>
      </c>
      <c r="E128" s="24"/>
      <c r="F128" s="24">
        <v>1</v>
      </c>
      <c r="G128" s="24">
        <v>10.34</v>
      </c>
      <c r="H128" s="24"/>
      <c r="I128" s="24"/>
      <c r="J128" s="83">
        <f>+F128*G128</f>
        <v>10.34</v>
      </c>
      <c r="K128" s="26"/>
      <c r="L128" s="76" t="s">
        <v>135</v>
      </c>
      <c r="M128" s="98"/>
      <c r="N128" s="100"/>
    </row>
    <row r="129" spans="2:15" s="2" customFormat="1" x14ac:dyDescent="0.2">
      <c r="B129" s="22"/>
      <c r="C129" s="22"/>
      <c r="D129" s="38" t="s">
        <v>423</v>
      </c>
      <c r="E129" s="24"/>
      <c r="F129" s="24">
        <v>1</v>
      </c>
      <c r="G129" s="24">
        <v>32.32</v>
      </c>
      <c r="H129" s="24"/>
      <c r="I129" s="24"/>
      <c r="J129" s="83">
        <f>+F129*G129</f>
        <v>32.32</v>
      </c>
      <c r="K129" s="26"/>
      <c r="L129" s="76" t="s">
        <v>135</v>
      </c>
      <c r="M129" s="98"/>
      <c r="N129" s="100"/>
    </row>
    <row r="130" spans="2:15" s="2" customFormat="1" x14ac:dyDescent="0.2">
      <c r="B130" s="27">
        <v>5</v>
      </c>
      <c r="C130" s="27"/>
      <c r="D130" s="21" t="str">
        <f>'Presup '!D40</f>
        <v>MAMPOSTERIAS Y TABIQUERÍAS</v>
      </c>
      <c r="E130" s="28"/>
      <c r="F130" s="28"/>
      <c r="G130" s="28"/>
      <c r="H130" s="28"/>
      <c r="I130" s="28"/>
      <c r="J130" s="29"/>
      <c r="K130" s="30"/>
      <c r="L130" s="76" t="s">
        <v>135</v>
      </c>
      <c r="M130" s="98"/>
      <c r="N130" s="100"/>
    </row>
    <row r="131" spans="2:15" s="2" customFormat="1" ht="25.5" x14ac:dyDescent="0.2">
      <c r="B131" s="22" t="str">
        <f>'Presup '!C41</f>
        <v>5.1</v>
      </c>
      <c r="C131" s="22"/>
      <c r="D131" s="23" t="str">
        <f>'Presup '!D41</f>
        <v>MAMPOSTERÍA EN SUBSUELO - Mampost. armada 30cm+ panderete</v>
      </c>
      <c r="E131" s="24" t="str">
        <f>'Presup '!E41</f>
        <v>m2</v>
      </c>
      <c r="F131" s="24"/>
      <c r="G131" s="24"/>
      <c r="H131" s="24"/>
      <c r="I131" s="24"/>
      <c r="J131" s="25"/>
      <c r="K131" s="62">
        <f>SUM(J132:J165)</f>
        <v>301.28202499999992</v>
      </c>
      <c r="L131" s="76" t="s">
        <v>135</v>
      </c>
      <c r="M131" s="98"/>
      <c r="N131" s="100"/>
      <c r="O131" s="263">
        <f>SUM(N132:N165)</f>
        <v>1590.0499999999997</v>
      </c>
    </row>
    <row r="132" spans="2:15" s="2" customFormat="1" x14ac:dyDescent="0.2">
      <c r="B132" s="22"/>
      <c r="C132" s="258" t="s">
        <v>113</v>
      </c>
      <c r="D132" s="259" t="s">
        <v>114</v>
      </c>
      <c r="E132" s="260"/>
      <c r="F132" s="260">
        <v>1</v>
      </c>
      <c r="G132" s="260">
        <v>32.950000000000003</v>
      </c>
      <c r="H132" s="260">
        <v>7.0000000000000007E-2</v>
      </c>
      <c r="I132" s="260">
        <v>2.95</v>
      </c>
      <c r="J132" s="261">
        <f>+F132*G132*H132*I132</f>
        <v>6.8041750000000008</v>
      </c>
      <c r="K132" s="26"/>
      <c r="L132" s="76" t="s">
        <v>135</v>
      </c>
      <c r="M132" s="98"/>
      <c r="N132" s="100">
        <f>I132*G132</f>
        <v>97.202500000000015</v>
      </c>
    </row>
    <row r="133" spans="2:15" s="2" customFormat="1" x14ac:dyDescent="0.2">
      <c r="B133" s="22"/>
      <c r="C133" s="258" t="s">
        <v>115</v>
      </c>
      <c r="D133" s="259" t="s">
        <v>116</v>
      </c>
      <c r="E133" s="260"/>
      <c r="F133" s="260">
        <v>1</v>
      </c>
      <c r="G133" s="260">
        <v>73.8</v>
      </c>
      <c r="H133" s="260">
        <v>7.0000000000000007E-2</v>
      </c>
      <c r="I133" s="260">
        <v>2.95</v>
      </c>
      <c r="J133" s="261">
        <f t="shared" ref="J133:J148" si="1">+F133*G133*H133*I133</f>
        <v>15.239700000000003</v>
      </c>
      <c r="K133" s="26"/>
      <c r="L133" s="76" t="s">
        <v>135</v>
      </c>
      <c r="M133" s="98"/>
      <c r="N133" s="100">
        <f t="shared" ref="N133:N165" si="2">I133*G133</f>
        <v>217.71</v>
      </c>
    </row>
    <row r="134" spans="2:15" s="2" customFormat="1" x14ac:dyDescent="0.2">
      <c r="B134" s="22"/>
      <c r="C134" s="258"/>
      <c r="D134" s="259"/>
      <c r="E134" s="260"/>
      <c r="F134" s="260">
        <v>1</v>
      </c>
      <c r="G134" s="260">
        <v>26.9</v>
      </c>
      <c r="H134" s="260">
        <v>7.0000000000000007E-2</v>
      </c>
      <c r="I134" s="260">
        <v>2.95</v>
      </c>
      <c r="J134" s="261">
        <f t="shared" si="1"/>
        <v>5.5548500000000001</v>
      </c>
      <c r="K134" s="26"/>
      <c r="L134" s="76" t="s">
        <v>135</v>
      </c>
      <c r="M134" s="98"/>
      <c r="N134" s="100">
        <f t="shared" si="2"/>
        <v>79.355000000000004</v>
      </c>
    </row>
    <row r="135" spans="2:15" s="2" customFormat="1" x14ac:dyDescent="0.2">
      <c r="B135" s="22"/>
      <c r="C135" s="258"/>
      <c r="D135" s="259"/>
      <c r="E135" s="260"/>
      <c r="F135" s="260">
        <v>1</v>
      </c>
      <c r="G135" s="260">
        <v>31.8</v>
      </c>
      <c r="H135" s="260">
        <v>7.0000000000000007E-2</v>
      </c>
      <c r="I135" s="260">
        <v>2.95</v>
      </c>
      <c r="J135" s="261">
        <f t="shared" si="1"/>
        <v>6.5667000000000018</v>
      </c>
      <c r="K135" s="26"/>
      <c r="L135" s="76" t="s">
        <v>135</v>
      </c>
      <c r="M135" s="98"/>
      <c r="N135" s="100">
        <f t="shared" si="2"/>
        <v>93.81</v>
      </c>
    </row>
    <row r="136" spans="2:15" s="2" customFormat="1" x14ac:dyDescent="0.2">
      <c r="B136" s="22"/>
      <c r="C136" s="258" t="s">
        <v>138</v>
      </c>
      <c r="D136" s="259" t="s">
        <v>139</v>
      </c>
      <c r="E136" s="260"/>
      <c r="F136" s="260">
        <v>1</v>
      </c>
      <c r="G136" s="260">
        <v>6.15</v>
      </c>
      <c r="H136" s="260">
        <v>7.0000000000000007E-2</v>
      </c>
      <c r="I136" s="260">
        <v>2.95</v>
      </c>
      <c r="J136" s="261">
        <f t="shared" si="1"/>
        <v>1.2699750000000003</v>
      </c>
      <c r="K136" s="26"/>
      <c r="L136" s="76" t="s">
        <v>135</v>
      </c>
      <c r="M136" s="98"/>
      <c r="N136" s="100">
        <f t="shared" si="2"/>
        <v>18.142500000000002</v>
      </c>
    </row>
    <row r="137" spans="2:15" s="2" customFormat="1" x14ac:dyDescent="0.2">
      <c r="B137" s="22"/>
      <c r="C137" s="258" t="s">
        <v>140</v>
      </c>
      <c r="D137" s="259" t="s">
        <v>141</v>
      </c>
      <c r="E137" s="260"/>
      <c r="F137" s="260">
        <v>1</v>
      </c>
      <c r="G137" s="260">
        <v>5.6</v>
      </c>
      <c r="H137" s="260">
        <v>7.0000000000000007E-2</v>
      </c>
      <c r="I137" s="260">
        <v>2.95</v>
      </c>
      <c r="J137" s="261">
        <f t="shared" si="1"/>
        <v>1.1564000000000001</v>
      </c>
      <c r="K137" s="26"/>
      <c r="L137" s="76" t="s">
        <v>135</v>
      </c>
      <c r="M137" s="98"/>
      <c r="N137" s="100">
        <f t="shared" si="2"/>
        <v>16.52</v>
      </c>
    </row>
    <row r="138" spans="2:15" s="2" customFormat="1" x14ac:dyDescent="0.2">
      <c r="B138" s="22"/>
      <c r="C138" s="258"/>
      <c r="D138" s="262"/>
      <c r="E138" s="260"/>
      <c r="F138" s="260">
        <v>1</v>
      </c>
      <c r="G138" s="260">
        <v>5.35</v>
      </c>
      <c r="H138" s="260">
        <v>7.0000000000000007E-2</v>
      </c>
      <c r="I138" s="260">
        <v>2.95</v>
      </c>
      <c r="J138" s="261">
        <f t="shared" si="1"/>
        <v>1.1047750000000001</v>
      </c>
      <c r="K138" s="26"/>
      <c r="L138" s="76" t="s">
        <v>135</v>
      </c>
      <c r="M138" s="98"/>
      <c r="N138" s="100">
        <f t="shared" si="2"/>
        <v>15.782500000000001</v>
      </c>
    </row>
    <row r="139" spans="2:15" s="2" customFormat="1" x14ac:dyDescent="0.2">
      <c r="B139" s="22"/>
      <c r="C139" s="258" t="s">
        <v>117</v>
      </c>
      <c r="D139" s="259" t="s">
        <v>118</v>
      </c>
      <c r="E139" s="260"/>
      <c r="F139" s="260">
        <v>1</v>
      </c>
      <c r="G139" s="260">
        <v>3.6</v>
      </c>
      <c r="H139" s="260">
        <v>7.0000000000000007E-2</v>
      </c>
      <c r="I139" s="260">
        <v>2.95</v>
      </c>
      <c r="J139" s="261">
        <f t="shared" si="1"/>
        <v>0.74340000000000017</v>
      </c>
      <c r="K139" s="26"/>
      <c r="L139" s="76" t="s">
        <v>135</v>
      </c>
      <c r="M139" s="98"/>
      <c r="N139" s="100">
        <f t="shared" si="2"/>
        <v>10.620000000000001</v>
      </c>
    </row>
    <row r="140" spans="2:15" s="2" customFormat="1" x14ac:dyDescent="0.2">
      <c r="B140" s="22"/>
      <c r="C140" s="258"/>
      <c r="D140" s="262"/>
      <c r="E140" s="260"/>
      <c r="F140" s="260">
        <v>1</v>
      </c>
      <c r="G140" s="260">
        <v>4.4000000000000004</v>
      </c>
      <c r="H140" s="260">
        <v>7.0000000000000007E-2</v>
      </c>
      <c r="I140" s="260">
        <v>2.95</v>
      </c>
      <c r="J140" s="261">
        <f t="shared" si="1"/>
        <v>0.90860000000000019</v>
      </c>
      <c r="K140" s="26"/>
      <c r="L140" s="76" t="s">
        <v>135</v>
      </c>
      <c r="M140" s="98"/>
      <c r="N140" s="100">
        <f t="shared" si="2"/>
        <v>12.980000000000002</v>
      </c>
    </row>
    <row r="141" spans="2:15" s="2" customFormat="1" x14ac:dyDescent="0.2">
      <c r="B141" s="22"/>
      <c r="C141" s="258" t="s">
        <v>119</v>
      </c>
      <c r="D141" s="259" t="s">
        <v>120</v>
      </c>
      <c r="E141" s="260"/>
      <c r="F141" s="260">
        <v>1</v>
      </c>
      <c r="G141" s="260">
        <v>1.5</v>
      </c>
      <c r="H141" s="260">
        <v>7.0000000000000007E-2</v>
      </c>
      <c r="I141" s="260">
        <v>2.95</v>
      </c>
      <c r="J141" s="261">
        <f t="shared" si="1"/>
        <v>0.30975000000000003</v>
      </c>
      <c r="K141" s="26"/>
      <c r="L141" s="76" t="s">
        <v>135</v>
      </c>
      <c r="M141" s="98"/>
      <c r="N141" s="100">
        <f t="shared" si="2"/>
        <v>4.4250000000000007</v>
      </c>
    </row>
    <row r="142" spans="2:15" s="2" customFormat="1" x14ac:dyDescent="0.2">
      <c r="B142" s="22"/>
      <c r="C142" s="258" t="s">
        <v>121</v>
      </c>
      <c r="D142" s="259" t="s">
        <v>122</v>
      </c>
      <c r="E142" s="260"/>
      <c r="F142" s="260">
        <v>1</v>
      </c>
      <c r="G142" s="260">
        <v>4</v>
      </c>
      <c r="H142" s="260">
        <v>7.0000000000000007E-2</v>
      </c>
      <c r="I142" s="260">
        <v>2.95</v>
      </c>
      <c r="J142" s="261">
        <f t="shared" si="1"/>
        <v>0.82600000000000018</v>
      </c>
      <c r="K142" s="26"/>
      <c r="L142" s="76" t="s">
        <v>135</v>
      </c>
      <c r="M142" s="98"/>
      <c r="N142" s="100">
        <f t="shared" si="2"/>
        <v>11.8</v>
      </c>
    </row>
    <row r="143" spans="2:15" s="2" customFormat="1" x14ac:dyDescent="0.2">
      <c r="B143" s="22"/>
      <c r="C143" s="258" t="s">
        <v>123</v>
      </c>
      <c r="D143" s="259" t="s">
        <v>124</v>
      </c>
      <c r="E143" s="260"/>
      <c r="F143" s="260">
        <v>1</v>
      </c>
      <c r="G143" s="260">
        <v>9.4</v>
      </c>
      <c r="H143" s="260">
        <v>7.0000000000000007E-2</v>
      </c>
      <c r="I143" s="260">
        <v>2.95</v>
      </c>
      <c r="J143" s="261">
        <f t="shared" si="1"/>
        <v>1.9411000000000005</v>
      </c>
      <c r="K143" s="26"/>
      <c r="L143" s="76" t="s">
        <v>135</v>
      </c>
      <c r="M143" s="98"/>
      <c r="N143" s="100">
        <f t="shared" si="2"/>
        <v>27.730000000000004</v>
      </c>
    </row>
    <row r="144" spans="2:15" s="2" customFormat="1" x14ac:dyDescent="0.2">
      <c r="B144" s="22"/>
      <c r="C144" s="258" t="s">
        <v>125</v>
      </c>
      <c r="D144" s="259" t="s">
        <v>126</v>
      </c>
      <c r="E144" s="260"/>
      <c r="F144" s="260">
        <v>1</v>
      </c>
      <c r="G144" s="260">
        <v>7.5</v>
      </c>
      <c r="H144" s="260">
        <v>7.0000000000000007E-2</v>
      </c>
      <c r="I144" s="260">
        <v>2.95</v>
      </c>
      <c r="J144" s="261">
        <f t="shared" si="1"/>
        <v>1.5487500000000001</v>
      </c>
      <c r="K144" s="26"/>
      <c r="L144" s="76" t="s">
        <v>135</v>
      </c>
      <c r="M144" s="98"/>
      <c r="N144" s="100">
        <f t="shared" si="2"/>
        <v>22.125</v>
      </c>
    </row>
    <row r="145" spans="2:14" s="2" customFormat="1" x14ac:dyDescent="0.2">
      <c r="B145" s="22"/>
      <c r="C145" s="258" t="s">
        <v>127</v>
      </c>
      <c r="D145" s="259" t="s">
        <v>128</v>
      </c>
      <c r="E145" s="260"/>
      <c r="F145" s="260">
        <v>2</v>
      </c>
      <c r="G145" s="260">
        <v>3.85</v>
      </c>
      <c r="H145" s="260">
        <v>7.0000000000000007E-2</v>
      </c>
      <c r="I145" s="260">
        <v>2.95</v>
      </c>
      <c r="J145" s="261">
        <f t="shared" si="1"/>
        <v>1.5900500000000002</v>
      </c>
      <c r="K145" s="26"/>
      <c r="L145" s="76" t="s">
        <v>135</v>
      </c>
      <c r="M145" s="98"/>
      <c r="N145" s="100">
        <f t="shared" si="2"/>
        <v>11.357500000000002</v>
      </c>
    </row>
    <row r="146" spans="2:14" s="2" customFormat="1" x14ac:dyDescent="0.2">
      <c r="B146" s="22"/>
      <c r="C146" s="258"/>
      <c r="D146" s="259"/>
      <c r="E146" s="260"/>
      <c r="F146" s="260">
        <v>1</v>
      </c>
      <c r="G146" s="260">
        <v>16.899999999999999</v>
      </c>
      <c r="H146" s="260">
        <v>7.0000000000000007E-2</v>
      </c>
      <c r="I146" s="260">
        <v>2.95</v>
      </c>
      <c r="J146" s="261">
        <f t="shared" si="1"/>
        <v>3.4898500000000006</v>
      </c>
      <c r="K146" s="26"/>
      <c r="L146" s="76" t="s">
        <v>135</v>
      </c>
      <c r="M146" s="98"/>
      <c r="N146" s="100">
        <f t="shared" si="2"/>
        <v>49.854999999999997</v>
      </c>
    </row>
    <row r="147" spans="2:14" s="2" customFormat="1" x14ac:dyDescent="0.2">
      <c r="B147" s="22"/>
      <c r="C147" s="258" t="s">
        <v>129</v>
      </c>
      <c r="D147" s="259" t="s">
        <v>130</v>
      </c>
      <c r="E147" s="260"/>
      <c r="F147" s="260">
        <v>1</v>
      </c>
      <c r="G147" s="260">
        <v>23.8</v>
      </c>
      <c r="H147" s="260">
        <v>7.0000000000000007E-2</v>
      </c>
      <c r="I147" s="260">
        <v>2.95</v>
      </c>
      <c r="J147" s="261">
        <f t="shared" si="1"/>
        <v>4.9147000000000007</v>
      </c>
      <c r="K147" s="26"/>
      <c r="L147" s="76" t="s">
        <v>135</v>
      </c>
      <c r="M147" s="98"/>
      <c r="N147" s="100">
        <f t="shared" si="2"/>
        <v>70.210000000000008</v>
      </c>
    </row>
    <row r="148" spans="2:14" s="2" customFormat="1" x14ac:dyDescent="0.2">
      <c r="B148" s="22"/>
      <c r="C148" s="258" t="s">
        <v>131</v>
      </c>
      <c r="D148" s="259" t="s">
        <v>132</v>
      </c>
      <c r="E148" s="260"/>
      <c r="F148" s="260">
        <v>1</v>
      </c>
      <c r="G148" s="260">
        <v>7.5</v>
      </c>
      <c r="H148" s="260">
        <v>7.0000000000000007E-2</v>
      </c>
      <c r="I148" s="260">
        <v>2.95</v>
      </c>
      <c r="J148" s="261">
        <f t="shared" si="1"/>
        <v>1.5487500000000001</v>
      </c>
      <c r="K148" s="26"/>
      <c r="L148" s="76" t="s">
        <v>135</v>
      </c>
      <c r="M148" s="98"/>
      <c r="N148" s="100">
        <f t="shared" si="2"/>
        <v>22.125</v>
      </c>
    </row>
    <row r="149" spans="2:14" s="2" customFormat="1" x14ac:dyDescent="0.2">
      <c r="B149" s="22"/>
      <c r="C149" s="258" t="s">
        <v>113</v>
      </c>
      <c r="D149" s="259" t="s">
        <v>114</v>
      </c>
      <c r="E149" s="260"/>
      <c r="F149" s="260">
        <v>1</v>
      </c>
      <c r="G149" s="260">
        <v>42.4</v>
      </c>
      <c r="H149" s="260">
        <v>0.3</v>
      </c>
      <c r="I149" s="260">
        <v>2.95</v>
      </c>
      <c r="J149" s="261">
        <f>+F149*G149*H149*I149</f>
        <v>37.524000000000001</v>
      </c>
      <c r="K149" s="26"/>
      <c r="L149" s="76" t="s">
        <v>135</v>
      </c>
      <c r="M149" s="98"/>
      <c r="N149" s="100">
        <f t="shared" si="2"/>
        <v>125.08</v>
      </c>
    </row>
    <row r="150" spans="2:14" s="2" customFormat="1" x14ac:dyDescent="0.2">
      <c r="B150" s="22"/>
      <c r="C150" s="258" t="s">
        <v>115</v>
      </c>
      <c r="D150" s="259" t="s">
        <v>116</v>
      </c>
      <c r="E150" s="260"/>
      <c r="F150" s="260">
        <v>1</v>
      </c>
      <c r="G150" s="260">
        <v>73.8</v>
      </c>
      <c r="H150" s="260">
        <v>0.3</v>
      </c>
      <c r="I150" s="260">
        <v>2.95</v>
      </c>
      <c r="J150" s="261">
        <f>+F150*G150*H150*I150</f>
        <v>65.312999999999988</v>
      </c>
      <c r="K150" s="26"/>
      <c r="L150" s="76" t="s">
        <v>135</v>
      </c>
      <c r="M150" s="98"/>
      <c r="N150" s="100">
        <f t="shared" si="2"/>
        <v>217.71</v>
      </c>
    </row>
    <row r="151" spans="2:14" s="2" customFormat="1" x14ac:dyDescent="0.2">
      <c r="B151" s="22"/>
      <c r="C151" s="258"/>
      <c r="D151" s="259"/>
      <c r="E151" s="260"/>
      <c r="F151" s="260">
        <v>1</v>
      </c>
      <c r="G151" s="260">
        <v>26.9</v>
      </c>
      <c r="H151" s="260">
        <v>0.3</v>
      </c>
      <c r="I151" s="260">
        <v>2.95</v>
      </c>
      <c r="J151" s="261">
        <f>+F151*G151*H151*I151</f>
        <v>23.806499999999996</v>
      </c>
      <c r="K151" s="26"/>
      <c r="L151" s="76" t="s">
        <v>135</v>
      </c>
      <c r="M151" s="98"/>
      <c r="N151" s="100">
        <f t="shared" si="2"/>
        <v>79.355000000000004</v>
      </c>
    </row>
    <row r="152" spans="2:14" s="2" customFormat="1" x14ac:dyDescent="0.2">
      <c r="B152" s="22"/>
      <c r="C152" s="258"/>
      <c r="D152" s="259"/>
      <c r="E152" s="260"/>
      <c r="F152" s="260">
        <v>1</v>
      </c>
      <c r="G152" s="260">
        <v>31.8</v>
      </c>
      <c r="H152" s="260">
        <v>0.3</v>
      </c>
      <c r="I152" s="260">
        <v>2.95</v>
      </c>
      <c r="J152" s="261">
        <f>+F152*G152*H152*I152</f>
        <v>28.143000000000001</v>
      </c>
      <c r="K152" s="26"/>
      <c r="L152" s="76" t="s">
        <v>135</v>
      </c>
      <c r="M152" s="98"/>
      <c r="N152" s="100">
        <f t="shared" si="2"/>
        <v>93.81</v>
      </c>
    </row>
    <row r="153" spans="2:14" s="2" customFormat="1" x14ac:dyDescent="0.2">
      <c r="B153" s="22"/>
      <c r="C153" s="258" t="s">
        <v>138</v>
      </c>
      <c r="D153" s="259" t="s">
        <v>139</v>
      </c>
      <c r="E153" s="260"/>
      <c r="F153" s="260">
        <v>1</v>
      </c>
      <c r="G153" s="260">
        <v>6.15</v>
      </c>
      <c r="H153" s="260">
        <v>0.3</v>
      </c>
      <c r="I153" s="260">
        <v>2.95</v>
      </c>
      <c r="J153" s="261">
        <f t="shared" ref="J153:J158" si="3">+F153*G153*H153*I153</f>
        <v>5.4427500000000002</v>
      </c>
      <c r="K153" s="26"/>
      <c r="L153" s="76" t="s">
        <v>135</v>
      </c>
      <c r="M153" s="98"/>
      <c r="N153" s="100">
        <f t="shared" si="2"/>
        <v>18.142500000000002</v>
      </c>
    </row>
    <row r="154" spans="2:14" s="2" customFormat="1" x14ac:dyDescent="0.2">
      <c r="B154" s="22"/>
      <c r="C154" s="258" t="s">
        <v>140</v>
      </c>
      <c r="D154" s="259" t="s">
        <v>141</v>
      </c>
      <c r="E154" s="260"/>
      <c r="F154" s="260">
        <v>1</v>
      </c>
      <c r="G154" s="260">
        <v>5.6</v>
      </c>
      <c r="H154" s="260">
        <v>0.3</v>
      </c>
      <c r="I154" s="260">
        <v>2.95</v>
      </c>
      <c r="J154" s="261">
        <f t="shared" si="3"/>
        <v>4.9560000000000004</v>
      </c>
      <c r="K154" s="26"/>
      <c r="L154" s="76" t="s">
        <v>135</v>
      </c>
      <c r="M154" s="98"/>
      <c r="N154" s="100">
        <f t="shared" si="2"/>
        <v>16.52</v>
      </c>
    </row>
    <row r="155" spans="2:14" s="2" customFormat="1" x14ac:dyDescent="0.2">
      <c r="B155" s="22"/>
      <c r="C155" s="258"/>
      <c r="D155" s="262"/>
      <c r="E155" s="260"/>
      <c r="F155" s="260">
        <v>1</v>
      </c>
      <c r="G155" s="260">
        <v>5.35</v>
      </c>
      <c r="H155" s="260">
        <v>0.3</v>
      </c>
      <c r="I155" s="260">
        <v>2.95</v>
      </c>
      <c r="J155" s="261">
        <f t="shared" si="3"/>
        <v>4.73475</v>
      </c>
      <c r="K155" s="26"/>
      <c r="L155" s="76" t="s">
        <v>135</v>
      </c>
      <c r="M155" s="98"/>
      <c r="N155" s="100">
        <f t="shared" si="2"/>
        <v>15.782500000000001</v>
      </c>
    </row>
    <row r="156" spans="2:14" s="2" customFormat="1" x14ac:dyDescent="0.2">
      <c r="B156" s="22"/>
      <c r="C156" s="258" t="s">
        <v>117</v>
      </c>
      <c r="D156" s="259" t="s">
        <v>118</v>
      </c>
      <c r="E156" s="260"/>
      <c r="F156" s="260">
        <v>1</v>
      </c>
      <c r="G156" s="260">
        <v>3.6</v>
      </c>
      <c r="H156" s="260">
        <v>0.3</v>
      </c>
      <c r="I156" s="260">
        <v>2.95</v>
      </c>
      <c r="J156" s="261">
        <f t="shared" si="3"/>
        <v>3.1860000000000004</v>
      </c>
      <c r="K156" s="26"/>
      <c r="L156" s="76" t="s">
        <v>135</v>
      </c>
      <c r="M156" s="98"/>
      <c r="N156" s="100">
        <f t="shared" si="2"/>
        <v>10.620000000000001</v>
      </c>
    </row>
    <row r="157" spans="2:14" s="2" customFormat="1" x14ac:dyDescent="0.2">
      <c r="B157" s="22"/>
      <c r="C157" s="258"/>
      <c r="D157" s="262"/>
      <c r="E157" s="260"/>
      <c r="F157" s="260">
        <v>1</v>
      </c>
      <c r="G157" s="260">
        <v>4.4000000000000004</v>
      </c>
      <c r="H157" s="260">
        <v>0.3</v>
      </c>
      <c r="I157" s="260">
        <v>2.95</v>
      </c>
      <c r="J157" s="261">
        <f t="shared" si="3"/>
        <v>3.8940000000000006</v>
      </c>
      <c r="K157" s="26"/>
      <c r="L157" s="76" t="s">
        <v>135</v>
      </c>
      <c r="M157" s="98"/>
      <c r="N157" s="100">
        <f t="shared" si="2"/>
        <v>12.980000000000002</v>
      </c>
    </row>
    <row r="158" spans="2:14" s="2" customFormat="1" x14ac:dyDescent="0.2">
      <c r="B158" s="22"/>
      <c r="C158" s="258" t="s">
        <v>119</v>
      </c>
      <c r="D158" s="259" t="s">
        <v>120</v>
      </c>
      <c r="E158" s="260"/>
      <c r="F158" s="260">
        <v>1</v>
      </c>
      <c r="G158" s="260">
        <v>1.5</v>
      </c>
      <c r="H158" s="260">
        <v>0.3</v>
      </c>
      <c r="I158" s="260">
        <v>2.95</v>
      </c>
      <c r="J158" s="261">
        <f t="shared" si="3"/>
        <v>1.3274999999999999</v>
      </c>
      <c r="K158" s="26"/>
      <c r="L158" s="76" t="s">
        <v>135</v>
      </c>
      <c r="M158" s="98"/>
      <c r="N158" s="100">
        <f t="shared" si="2"/>
        <v>4.4250000000000007</v>
      </c>
    </row>
    <row r="159" spans="2:14" s="2" customFormat="1" x14ac:dyDescent="0.2">
      <c r="B159" s="22"/>
      <c r="C159" s="258" t="s">
        <v>121</v>
      </c>
      <c r="D159" s="259" t="s">
        <v>122</v>
      </c>
      <c r="E159" s="260"/>
      <c r="F159" s="260">
        <v>1</v>
      </c>
      <c r="G159" s="260">
        <v>4</v>
      </c>
      <c r="H159" s="260">
        <v>0.3</v>
      </c>
      <c r="I159" s="260">
        <v>2.95</v>
      </c>
      <c r="J159" s="261">
        <f t="shared" ref="J159:J165" si="4">+F159*G159*H159*I159</f>
        <v>3.54</v>
      </c>
      <c r="K159" s="26"/>
      <c r="L159" s="76" t="s">
        <v>135</v>
      </c>
      <c r="M159" s="98"/>
      <c r="N159" s="100">
        <f t="shared" si="2"/>
        <v>11.8</v>
      </c>
    </row>
    <row r="160" spans="2:14" s="2" customFormat="1" x14ac:dyDescent="0.2">
      <c r="B160" s="22"/>
      <c r="C160" s="258" t="s">
        <v>123</v>
      </c>
      <c r="D160" s="259" t="s">
        <v>124</v>
      </c>
      <c r="E160" s="260"/>
      <c r="F160" s="260">
        <v>1</v>
      </c>
      <c r="G160" s="260">
        <v>9.4</v>
      </c>
      <c r="H160" s="260">
        <v>0.3</v>
      </c>
      <c r="I160" s="260">
        <v>2.95</v>
      </c>
      <c r="J160" s="261">
        <f t="shared" si="4"/>
        <v>8.3190000000000008</v>
      </c>
      <c r="K160" s="26"/>
      <c r="L160" s="76" t="s">
        <v>135</v>
      </c>
      <c r="M160" s="98"/>
      <c r="N160" s="100">
        <f t="shared" si="2"/>
        <v>27.730000000000004</v>
      </c>
    </row>
    <row r="161" spans="2:14" s="2" customFormat="1" x14ac:dyDescent="0.2">
      <c r="B161" s="22"/>
      <c r="C161" s="258" t="s">
        <v>125</v>
      </c>
      <c r="D161" s="259" t="s">
        <v>126</v>
      </c>
      <c r="E161" s="260"/>
      <c r="F161" s="260">
        <v>1</v>
      </c>
      <c r="G161" s="260">
        <v>7.5</v>
      </c>
      <c r="H161" s="260">
        <v>0.3</v>
      </c>
      <c r="I161" s="260">
        <v>2.95</v>
      </c>
      <c r="J161" s="261">
        <f t="shared" si="4"/>
        <v>6.6375000000000002</v>
      </c>
      <c r="K161" s="26"/>
      <c r="L161" s="76" t="s">
        <v>135</v>
      </c>
      <c r="M161" s="98"/>
      <c r="N161" s="100">
        <f t="shared" si="2"/>
        <v>22.125</v>
      </c>
    </row>
    <row r="162" spans="2:14" s="2" customFormat="1" x14ac:dyDescent="0.2">
      <c r="B162" s="22"/>
      <c r="C162" s="258" t="s">
        <v>127</v>
      </c>
      <c r="D162" s="259" t="s">
        <v>128</v>
      </c>
      <c r="E162" s="260"/>
      <c r="F162" s="260">
        <v>2</v>
      </c>
      <c r="G162" s="260">
        <v>3.7</v>
      </c>
      <c r="H162" s="260">
        <v>0.3</v>
      </c>
      <c r="I162" s="260">
        <v>2.95</v>
      </c>
      <c r="J162" s="261">
        <f t="shared" si="4"/>
        <v>6.5490000000000013</v>
      </c>
      <c r="K162" s="26"/>
      <c r="L162" s="76" t="s">
        <v>135</v>
      </c>
      <c r="M162" s="98"/>
      <c r="N162" s="100">
        <f t="shared" si="2"/>
        <v>10.915000000000001</v>
      </c>
    </row>
    <row r="163" spans="2:14" s="2" customFormat="1" x14ac:dyDescent="0.2">
      <c r="B163" s="22"/>
      <c r="C163" s="258"/>
      <c r="D163" s="259"/>
      <c r="E163" s="260"/>
      <c r="F163" s="260">
        <v>1</v>
      </c>
      <c r="G163" s="260">
        <v>16.600000000000001</v>
      </c>
      <c r="H163" s="260">
        <v>0.3</v>
      </c>
      <c r="I163" s="260">
        <v>2.95</v>
      </c>
      <c r="J163" s="261">
        <f t="shared" si="4"/>
        <v>14.691000000000003</v>
      </c>
      <c r="K163" s="26"/>
      <c r="L163" s="76" t="s">
        <v>135</v>
      </c>
      <c r="M163" s="98"/>
      <c r="N163" s="100">
        <f t="shared" si="2"/>
        <v>48.970000000000006</v>
      </c>
    </row>
    <row r="164" spans="2:14" s="2" customFormat="1" x14ac:dyDescent="0.2">
      <c r="B164" s="22"/>
      <c r="C164" s="258" t="s">
        <v>129</v>
      </c>
      <c r="D164" s="259" t="s">
        <v>130</v>
      </c>
      <c r="E164" s="260"/>
      <c r="F164" s="260">
        <v>1</v>
      </c>
      <c r="G164" s="260">
        <v>23.8</v>
      </c>
      <c r="H164" s="260">
        <v>0.3</v>
      </c>
      <c r="I164" s="260">
        <v>2.95</v>
      </c>
      <c r="J164" s="261">
        <f t="shared" si="4"/>
        <v>21.062999999999999</v>
      </c>
      <c r="K164" s="26"/>
      <c r="L164" s="76" t="s">
        <v>135</v>
      </c>
      <c r="M164" s="98"/>
      <c r="N164" s="100">
        <f t="shared" si="2"/>
        <v>70.210000000000008</v>
      </c>
    </row>
    <row r="165" spans="2:14" s="2" customFormat="1" x14ac:dyDescent="0.2">
      <c r="B165" s="22"/>
      <c r="C165" s="258" t="s">
        <v>131</v>
      </c>
      <c r="D165" s="259" t="s">
        <v>132</v>
      </c>
      <c r="E165" s="260"/>
      <c r="F165" s="260">
        <v>1</v>
      </c>
      <c r="G165" s="260">
        <v>7.5</v>
      </c>
      <c r="H165" s="260">
        <v>0.3</v>
      </c>
      <c r="I165" s="260">
        <v>2.95</v>
      </c>
      <c r="J165" s="261">
        <f t="shared" si="4"/>
        <v>6.6375000000000002</v>
      </c>
      <c r="K165" s="26"/>
      <c r="L165" s="76" t="s">
        <v>135</v>
      </c>
      <c r="M165" s="98"/>
      <c r="N165" s="100">
        <f t="shared" si="2"/>
        <v>22.125</v>
      </c>
    </row>
    <row r="166" spans="2:14" s="2" customFormat="1" x14ac:dyDescent="0.2">
      <c r="B166" s="22" t="s">
        <v>491</v>
      </c>
      <c r="C166" s="22"/>
      <c r="D166" s="23" t="str">
        <f>'[18]Presup '!D42</f>
        <v>MAMPOSTERIA. LADRILLOS COMUNES e= 15 cm</v>
      </c>
      <c r="E166" s="24" t="str">
        <f>'[18]Presup '!E42</f>
        <v>m3</v>
      </c>
      <c r="F166" s="24"/>
      <c r="G166" s="24"/>
      <c r="H166" s="24"/>
      <c r="I166" s="24"/>
      <c r="J166" s="25"/>
      <c r="K166" s="62">
        <f>SUM(J167:J170)</f>
        <v>26.000999999999998</v>
      </c>
      <c r="L166" s="76" t="s">
        <v>135</v>
      </c>
    </row>
    <row r="167" spans="2:14" s="2" customFormat="1" x14ac:dyDescent="0.2">
      <c r="B167" s="22"/>
      <c r="C167" s="22" t="s">
        <v>169</v>
      </c>
      <c r="D167" s="38" t="s">
        <v>170</v>
      </c>
      <c r="E167" s="24"/>
      <c r="F167" s="24">
        <v>1</v>
      </c>
      <c r="G167" s="24">
        <v>17.5</v>
      </c>
      <c r="H167" s="24">
        <v>0.15</v>
      </c>
      <c r="I167" s="24">
        <v>3.4</v>
      </c>
      <c r="J167" s="25">
        <f>+F167*G167*H167*I167</f>
        <v>8.9249999999999989</v>
      </c>
      <c r="K167" s="26"/>
      <c r="L167" s="76" t="s">
        <v>135</v>
      </c>
    </row>
    <row r="168" spans="2:14" s="2" customFormat="1" x14ac:dyDescent="0.2">
      <c r="B168" s="22"/>
      <c r="C168" s="22"/>
      <c r="D168" s="38" t="s">
        <v>348</v>
      </c>
      <c r="E168" s="24"/>
      <c r="F168" s="24">
        <v>1</v>
      </c>
      <c r="G168" s="24">
        <v>10.15</v>
      </c>
      <c r="H168" s="24">
        <v>0.15</v>
      </c>
      <c r="I168" s="24">
        <v>0.65</v>
      </c>
      <c r="J168" s="25">
        <f>+F168*G168*H168*I168</f>
        <v>0.98962499999999998</v>
      </c>
      <c r="K168" s="26"/>
      <c r="L168" s="76"/>
    </row>
    <row r="169" spans="2:14" s="2" customFormat="1" x14ac:dyDescent="0.2">
      <c r="B169" s="22"/>
      <c r="C169" s="22"/>
      <c r="E169" s="24"/>
      <c r="F169" s="24">
        <v>1</v>
      </c>
      <c r="G169" s="24">
        <v>14.45</v>
      </c>
      <c r="H169" s="24">
        <v>0.15</v>
      </c>
      <c r="I169" s="24">
        <v>0.65</v>
      </c>
      <c r="J169" s="25">
        <f>+F169*G169*H169*I169</f>
        <v>1.4088750000000001</v>
      </c>
      <c r="K169" s="26"/>
      <c r="L169" s="76"/>
    </row>
    <row r="170" spans="2:14" s="2" customFormat="1" x14ac:dyDescent="0.2">
      <c r="B170" s="22"/>
      <c r="C170" s="22"/>
      <c r="D170" s="38" t="s">
        <v>349</v>
      </c>
      <c r="E170" s="24"/>
      <c r="F170" s="24">
        <v>1</v>
      </c>
      <c r="G170" s="24">
        <v>103</v>
      </c>
      <c r="H170" s="24">
        <v>0.15</v>
      </c>
      <c r="I170" s="24">
        <v>0.95</v>
      </c>
      <c r="J170" s="25">
        <f>+F170*G170*H170*I170</f>
        <v>14.677499999999998</v>
      </c>
      <c r="K170" s="26"/>
      <c r="L170" s="76"/>
    </row>
    <row r="171" spans="2:14" s="2" customFormat="1" x14ac:dyDescent="0.2">
      <c r="B171" s="22" t="str">
        <f>'[18]Presup '!C42</f>
        <v>5.02</v>
      </c>
      <c r="C171" s="22"/>
      <c r="D171" s="23" t="str">
        <f>'[18]Presup '!D42</f>
        <v>MAMPOSTERIA. LADRILLOS COMUNES e= 15 cm</v>
      </c>
      <c r="E171" s="24" t="str">
        <f>'[18]Presup '!E42</f>
        <v>m3</v>
      </c>
      <c r="F171" s="24"/>
      <c r="G171" s="24"/>
      <c r="H171" s="24"/>
      <c r="I171" s="24"/>
      <c r="J171" s="25"/>
      <c r="K171" s="62">
        <f>SUM(J172:J181)</f>
        <v>31.499999999999993</v>
      </c>
      <c r="L171" s="76" t="s">
        <v>135</v>
      </c>
    </row>
    <row r="172" spans="2:14" s="2" customFormat="1" x14ac:dyDescent="0.2">
      <c r="B172" s="22"/>
      <c r="C172" s="22"/>
      <c r="D172" s="38" t="s">
        <v>411</v>
      </c>
      <c r="E172" s="24"/>
      <c r="F172" s="24">
        <v>0.5</v>
      </c>
      <c r="G172" s="24">
        <v>9</v>
      </c>
      <c r="H172" s="24"/>
      <c r="I172" s="24">
        <v>0.7</v>
      </c>
      <c r="J172" s="25">
        <f>+F172*G172*I172</f>
        <v>3.15</v>
      </c>
      <c r="K172" s="26"/>
      <c r="L172" s="76" t="s">
        <v>135</v>
      </c>
    </row>
    <row r="173" spans="2:14" s="2" customFormat="1" x14ac:dyDescent="0.2">
      <c r="B173" s="22"/>
      <c r="C173" s="22"/>
      <c r="D173" s="38" t="s">
        <v>412</v>
      </c>
      <c r="E173" s="24"/>
      <c r="F173" s="24">
        <v>0.5</v>
      </c>
      <c r="G173" s="24">
        <v>9</v>
      </c>
      <c r="H173" s="24"/>
      <c r="I173" s="24">
        <v>0.7</v>
      </c>
      <c r="J173" s="25">
        <f t="shared" ref="J173:J180" si="5">+F173*G173*I173</f>
        <v>3.15</v>
      </c>
      <c r="K173" s="26"/>
      <c r="L173" s="76" t="s">
        <v>135</v>
      </c>
    </row>
    <row r="174" spans="2:14" s="2" customFormat="1" x14ac:dyDescent="0.2">
      <c r="B174" s="22"/>
      <c r="C174" s="22"/>
      <c r="D174" s="38" t="s">
        <v>413</v>
      </c>
      <c r="E174" s="24"/>
      <c r="F174" s="24">
        <v>0.5</v>
      </c>
      <c r="G174" s="24">
        <v>9</v>
      </c>
      <c r="H174" s="24"/>
      <c r="I174" s="24">
        <v>0.7</v>
      </c>
      <c r="J174" s="25">
        <f t="shared" si="5"/>
        <v>3.15</v>
      </c>
      <c r="K174" s="26"/>
      <c r="L174" s="76" t="s">
        <v>135</v>
      </c>
    </row>
    <row r="175" spans="2:14" s="2" customFormat="1" x14ac:dyDescent="0.2">
      <c r="B175" s="22"/>
      <c r="C175" s="22"/>
      <c r="D175" s="38" t="s">
        <v>414</v>
      </c>
      <c r="E175" s="24"/>
      <c r="F175" s="24">
        <v>0.5</v>
      </c>
      <c r="G175" s="24">
        <v>9</v>
      </c>
      <c r="H175" s="24"/>
      <c r="I175" s="24">
        <v>0.7</v>
      </c>
      <c r="J175" s="25">
        <f t="shared" si="5"/>
        <v>3.15</v>
      </c>
      <c r="K175" s="26"/>
      <c r="L175" s="76" t="s">
        <v>135</v>
      </c>
    </row>
    <row r="176" spans="2:14" s="2" customFormat="1" x14ac:dyDescent="0.2">
      <c r="B176" s="22"/>
      <c r="C176" s="22"/>
      <c r="D176" s="38" t="s">
        <v>415</v>
      </c>
      <c r="E176" s="24"/>
      <c r="F176" s="24">
        <v>0.5</v>
      </c>
      <c r="G176" s="24">
        <v>9</v>
      </c>
      <c r="H176" s="24"/>
      <c r="I176" s="24">
        <v>0.7</v>
      </c>
      <c r="J176" s="25">
        <f t="shared" si="5"/>
        <v>3.15</v>
      </c>
      <c r="K176" s="26"/>
      <c r="L176" s="76" t="s">
        <v>135</v>
      </c>
    </row>
    <row r="177" spans="2:12" s="2" customFormat="1" x14ac:dyDescent="0.2">
      <c r="B177" s="22"/>
      <c r="C177" s="22"/>
      <c r="D177" s="38" t="s">
        <v>416</v>
      </c>
      <c r="E177" s="24"/>
      <c r="F177" s="24">
        <v>0.5</v>
      </c>
      <c r="G177" s="24">
        <v>9</v>
      </c>
      <c r="H177" s="24"/>
      <c r="I177" s="24">
        <v>0.7</v>
      </c>
      <c r="J177" s="25">
        <f t="shared" si="5"/>
        <v>3.15</v>
      </c>
      <c r="K177" s="26"/>
      <c r="L177" s="76" t="s">
        <v>135</v>
      </c>
    </row>
    <row r="178" spans="2:12" s="2" customFormat="1" x14ac:dyDescent="0.2">
      <c r="B178" s="22"/>
      <c r="C178" s="22"/>
      <c r="D178" s="38" t="s">
        <v>417</v>
      </c>
      <c r="E178" s="24"/>
      <c r="F178" s="24">
        <v>0.5</v>
      </c>
      <c r="G178" s="24">
        <v>9</v>
      </c>
      <c r="H178" s="24"/>
      <c r="I178" s="24">
        <v>0.7</v>
      </c>
      <c r="J178" s="25">
        <f t="shared" si="5"/>
        <v>3.15</v>
      </c>
      <c r="K178" s="26"/>
      <c r="L178" s="76" t="s">
        <v>135</v>
      </c>
    </row>
    <row r="179" spans="2:12" s="2" customFormat="1" x14ac:dyDescent="0.2">
      <c r="B179" s="22"/>
      <c r="C179" s="22"/>
      <c r="D179" s="38" t="s">
        <v>418</v>
      </c>
      <c r="E179" s="24"/>
      <c r="F179" s="24">
        <v>0.5</v>
      </c>
      <c r="G179" s="24">
        <v>9</v>
      </c>
      <c r="H179" s="24"/>
      <c r="I179" s="24">
        <v>0.7</v>
      </c>
      <c r="J179" s="25">
        <f t="shared" si="5"/>
        <v>3.15</v>
      </c>
      <c r="K179" s="26"/>
      <c r="L179" s="76" t="s">
        <v>135</v>
      </c>
    </row>
    <row r="180" spans="2:12" s="2" customFormat="1" x14ac:dyDescent="0.2">
      <c r="B180" s="22"/>
      <c r="C180" s="22"/>
      <c r="D180" s="38" t="s">
        <v>419</v>
      </c>
      <c r="E180" s="24"/>
      <c r="F180" s="24">
        <v>0.5</v>
      </c>
      <c r="G180" s="24">
        <v>9</v>
      </c>
      <c r="H180" s="24"/>
      <c r="I180" s="24">
        <v>0.7</v>
      </c>
      <c r="J180" s="25">
        <f t="shared" si="5"/>
        <v>3.15</v>
      </c>
      <c r="K180" s="26"/>
      <c r="L180" s="76" t="s">
        <v>135</v>
      </c>
    </row>
    <row r="181" spans="2:12" s="2" customFormat="1" x14ac:dyDescent="0.2">
      <c r="B181" s="22"/>
      <c r="C181" s="22"/>
      <c r="D181" s="38" t="s">
        <v>420</v>
      </c>
      <c r="E181" s="24"/>
      <c r="F181" s="24">
        <v>0.5</v>
      </c>
      <c r="G181" s="24">
        <v>9</v>
      </c>
      <c r="H181" s="24"/>
      <c r="I181" s="24">
        <v>0.7</v>
      </c>
      <c r="J181" s="25">
        <f>+F181*G181*I181</f>
        <v>3.15</v>
      </c>
      <c r="K181" s="26"/>
      <c r="L181" s="76" t="s">
        <v>135</v>
      </c>
    </row>
    <row r="182" spans="2:12" s="2" customFormat="1" x14ac:dyDescent="0.2">
      <c r="B182" s="22"/>
      <c r="C182" s="22"/>
      <c r="D182" s="38"/>
      <c r="E182" s="24"/>
      <c r="F182" s="24"/>
      <c r="G182" s="24"/>
      <c r="H182" s="24"/>
      <c r="I182" s="24"/>
      <c r="J182" s="25"/>
      <c r="K182" s="26"/>
      <c r="L182" s="76"/>
    </row>
    <row r="183" spans="2:12" s="2" customFormat="1" x14ac:dyDescent="0.2">
      <c r="B183" s="22" t="s">
        <v>492</v>
      </c>
      <c r="C183" s="22"/>
      <c r="D183" s="23" t="str">
        <f>'Presup '!D43</f>
        <v>MAMPOSTERIA LADRILLOS HUECOS e=18 cm - no portante</v>
      </c>
      <c r="E183" s="24" t="str">
        <f>'[19]Presup '!E54</f>
        <v>m2</v>
      </c>
      <c r="F183" s="24"/>
      <c r="G183" s="24"/>
      <c r="H183" s="24"/>
      <c r="I183" s="24"/>
      <c r="J183" s="25"/>
      <c r="K183" s="62">
        <f>SUM(J184:J193)</f>
        <v>31.499999999999993</v>
      </c>
      <c r="L183" s="76" t="s">
        <v>135</v>
      </c>
    </row>
    <row r="184" spans="2:12" s="2" customFormat="1" x14ac:dyDescent="0.2">
      <c r="B184" s="22"/>
      <c r="C184" s="22"/>
      <c r="D184" s="38" t="s">
        <v>411</v>
      </c>
      <c r="E184" s="24"/>
      <c r="F184" s="24">
        <v>0.5</v>
      </c>
      <c r="G184" s="24">
        <v>9</v>
      </c>
      <c r="H184" s="24"/>
      <c r="I184" s="24">
        <v>0.7</v>
      </c>
      <c r="J184" s="25">
        <f>+F184*G184*I184</f>
        <v>3.15</v>
      </c>
      <c r="K184" s="26"/>
      <c r="L184" s="76" t="s">
        <v>135</v>
      </c>
    </row>
    <row r="185" spans="2:12" s="2" customFormat="1" x14ac:dyDescent="0.2">
      <c r="B185" s="22"/>
      <c r="C185" s="22"/>
      <c r="D185" s="38" t="s">
        <v>412</v>
      </c>
      <c r="E185" s="24"/>
      <c r="F185" s="24">
        <v>0.5</v>
      </c>
      <c r="G185" s="24">
        <v>9</v>
      </c>
      <c r="H185" s="24"/>
      <c r="I185" s="24">
        <v>0.7</v>
      </c>
      <c r="J185" s="25">
        <f t="shared" ref="J185:J192" si="6">+F185*G185*I185</f>
        <v>3.15</v>
      </c>
      <c r="K185" s="26"/>
      <c r="L185" s="76" t="s">
        <v>135</v>
      </c>
    </row>
    <row r="186" spans="2:12" s="2" customFormat="1" x14ac:dyDescent="0.2">
      <c r="B186" s="22"/>
      <c r="C186" s="22"/>
      <c r="D186" s="38" t="s">
        <v>413</v>
      </c>
      <c r="E186" s="24"/>
      <c r="F186" s="24">
        <v>0.5</v>
      </c>
      <c r="G186" s="24">
        <v>9</v>
      </c>
      <c r="H186" s="24"/>
      <c r="I186" s="24">
        <v>0.7</v>
      </c>
      <c r="J186" s="25">
        <f t="shared" si="6"/>
        <v>3.15</v>
      </c>
      <c r="K186" s="26"/>
      <c r="L186" s="76" t="s">
        <v>135</v>
      </c>
    </row>
    <row r="187" spans="2:12" s="2" customFormat="1" x14ac:dyDescent="0.2">
      <c r="B187" s="22"/>
      <c r="C187" s="22"/>
      <c r="D187" s="38" t="s">
        <v>414</v>
      </c>
      <c r="E187" s="24"/>
      <c r="F187" s="24">
        <v>0.5</v>
      </c>
      <c r="G187" s="24">
        <v>9</v>
      </c>
      <c r="H187" s="24"/>
      <c r="I187" s="24">
        <v>0.7</v>
      </c>
      <c r="J187" s="25">
        <f t="shared" si="6"/>
        <v>3.15</v>
      </c>
      <c r="K187" s="26"/>
      <c r="L187" s="76" t="s">
        <v>135</v>
      </c>
    </row>
    <row r="188" spans="2:12" s="2" customFormat="1" x14ac:dyDescent="0.2">
      <c r="B188" s="22"/>
      <c r="C188" s="22"/>
      <c r="D188" s="38" t="s">
        <v>415</v>
      </c>
      <c r="E188" s="24"/>
      <c r="F188" s="24">
        <v>0.5</v>
      </c>
      <c r="G188" s="24">
        <v>9</v>
      </c>
      <c r="H188" s="24"/>
      <c r="I188" s="24">
        <v>0.7</v>
      </c>
      <c r="J188" s="25">
        <f t="shared" si="6"/>
        <v>3.15</v>
      </c>
      <c r="K188" s="26"/>
      <c r="L188" s="76" t="s">
        <v>135</v>
      </c>
    </row>
    <row r="189" spans="2:12" s="2" customFormat="1" x14ac:dyDescent="0.2">
      <c r="B189" s="22"/>
      <c r="C189" s="22"/>
      <c r="D189" s="38" t="s">
        <v>416</v>
      </c>
      <c r="E189" s="24"/>
      <c r="F189" s="24">
        <v>0.5</v>
      </c>
      <c r="G189" s="24">
        <v>9</v>
      </c>
      <c r="H189" s="24"/>
      <c r="I189" s="24">
        <v>0.7</v>
      </c>
      <c r="J189" s="25">
        <f t="shared" si="6"/>
        <v>3.15</v>
      </c>
      <c r="K189" s="26"/>
      <c r="L189" s="76" t="s">
        <v>135</v>
      </c>
    </row>
    <row r="190" spans="2:12" s="2" customFormat="1" x14ac:dyDescent="0.2">
      <c r="B190" s="22"/>
      <c r="C190" s="22"/>
      <c r="D190" s="38" t="s">
        <v>417</v>
      </c>
      <c r="E190" s="24"/>
      <c r="F190" s="24">
        <v>0.5</v>
      </c>
      <c r="G190" s="24">
        <v>9</v>
      </c>
      <c r="H190" s="24"/>
      <c r="I190" s="24">
        <v>0.7</v>
      </c>
      <c r="J190" s="25">
        <f t="shared" si="6"/>
        <v>3.15</v>
      </c>
      <c r="K190" s="26"/>
      <c r="L190" s="76" t="s">
        <v>135</v>
      </c>
    </row>
    <row r="191" spans="2:12" s="2" customFormat="1" x14ac:dyDescent="0.2">
      <c r="B191" s="22"/>
      <c r="C191" s="22"/>
      <c r="D191" s="38" t="s">
        <v>418</v>
      </c>
      <c r="E191" s="24"/>
      <c r="F191" s="24">
        <v>0.5</v>
      </c>
      <c r="G191" s="24">
        <v>9</v>
      </c>
      <c r="H191" s="24"/>
      <c r="I191" s="24">
        <v>0.7</v>
      </c>
      <c r="J191" s="25">
        <f t="shared" si="6"/>
        <v>3.15</v>
      </c>
      <c r="K191" s="26"/>
      <c r="L191" s="76" t="s">
        <v>135</v>
      </c>
    </row>
    <row r="192" spans="2:12" s="2" customFormat="1" x14ac:dyDescent="0.2">
      <c r="B192" s="22"/>
      <c r="C192" s="22"/>
      <c r="D192" s="38" t="s">
        <v>419</v>
      </c>
      <c r="E192" s="24"/>
      <c r="F192" s="24">
        <v>0.5</v>
      </c>
      <c r="G192" s="24">
        <v>9</v>
      </c>
      <c r="H192" s="24"/>
      <c r="I192" s="24">
        <v>0.7</v>
      </c>
      <c r="J192" s="25">
        <f t="shared" si="6"/>
        <v>3.15</v>
      </c>
      <c r="K192" s="26"/>
      <c r="L192" s="76" t="s">
        <v>135</v>
      </c>
    </row>
    <row r="193" spans="2:15" s="2" customFormat="1" x14ac:dyDescent="0.2">
      <c r="B193" s="22"/>
      <c r="C193" s="22"/>
      <c r="D193" s="38" t="s">
        <v>420</v>
      </c>
      <c r="E193" s="24"/>
      <c r="F193" s="24">
        <v>0.5</v>
      </c>
      <c r="G193" s="24">
        <v>9</v>
      </c>
      <c r="H193" s="24"/>
      <c r="I193" s="24">
        <v>0.7</v>
      </c>
      <c r="J193" s="25">
        <f>+F193*G193*I193</f>
        <v>3.15</v>
      </c>
      <c r="K193" s="26"/>
      <c r="L193" s="76" t="s">
        <v>135</v>
      </c>
    </row>
    <row r="194" spans="2:15" s="2" customFormat="1" ht="25.5" x14ac:dyDescent="0.2">
      <c r="B194" s="22" t="str">
        <f>'Presup '!C44</f>
        <v>5.4</v>
      </c>
      <c r="C194" s="22"/>
      <c r="D194" s="23" t="str">
        <f>'Presup '!D44</f>
        <v>TABIQUE INTERIORES / tipo 1 - EMPLACADO AMBAS CARAS TIPO "IMPACT"</v>
      </c>
      <c r="E194" s="31" t="s">
        <v>4</v>
      </c>
      <c r="F194" s="31"/>
      <c r="H194" s="24"/>
      <c r="I194" s="31">
        <f>SUM(I195:I259)</f>
        <v>208.60000000000005</v>
      </c>
      <c r="J194" s="25"/>
      <c r="K194" s="62">
        <f>SUM(J195:J259)</f>
        <v>1576.1599999999999</v>
      </c>
      <c r="L194" s="76" t="s">
        <v>135</v>
      </c>
      <c r="M194" s="31">
        <f>SUM(G195:G259)</f>
        <v>478.50000000000006</v>
      </c>
      <c r="N194" s="100">
        <v>3.4</v>
      </c>
      <c r="O194" s="2">
        <f>M194*N194</f>
        <v>1626.9</v>
      </c>
    </row>
    <row r="195" spans="2:15" s="2" customFormat="1" x14ac:dyDescent="0.2">
      <c r="B195" s="22"/>
      <c r="C195" s="22" t="s">
        <v>138</v>
      </c>
      <c r="D195" s="38" t="s">
        <v>139</v>
      </c>
      <c r="E195" s="31"/>
      <c r="F195" s="31">
        <v>1</v>
      </c>
      <c r="G195" s="31">
        <v>5.3</v>
      </c>
      <c r="H195" s="24"/>
      <c r="I195" s="24">
        <v>2.5</v>
      </c>
      <c r="J195" s="25">
        <f t="shared" ref="J195:J226" si="7">+F195*G195*I195</f>
        <v>13.25</v>
      </c>
      <c r="K195" s="32"/>
      <c r="L195" s="76" t="s">
        <v>135</v>
      </c>
      <c r="M195" s="98"/>
      <c r="N195" s="100"/>
    </row>
    <row r="196" spans="2:15" s="2" customFormat="1" x14ac:dyDescent="0.2">
      <c r="B196" s="22"/>
      <c r="C196" s="22" t="s">
        <v>121</v>
      </c>
      <c r="D196" s="38" t="s">
        <v>122</v>
      </c>
      <c r="E196" s="31"/>
      <c r="F196" s="31">
        <v>1</v>
      </c>
      <c r="G196" s="31">
        <v>4.9000000000000004</v>
      </c>
      <c r="H196" s="24"/>
      <c r="I196" s="24">
        <v>2.5</v>
      </c>
      <c r="J196" s="25">
        <f t="shared" si="7"/>
        <v>12.25</v>
      </c>
      <c r="K196" s="32"/>
      <c r="L196" s="76" t="s">
        <v>135</v>
      </c>
      <c r="M196" s="98"/>
      <c r="N196" s="100"/>
    </row>
    <row r="197" spans="2:15" s="2" customFormat="1" x14ac:dyDescent="0.2">
      <c r="B197" s="22"/>
      <c r="C197" s="22" t="s">
        <v>123</v>
      </c>
      <c r="D197" s="38" t="s">
        <v>124</v>
      </c>
      <c r="E197" s="31"/>
      <c r="F197" s="31">
        <v>1</v>
      </c>
      <c r="G197" s="31">
        <v>4.9000000000000004</v>
      </c>
      <c r="H197" s="24"/>
      <c r="I197" s="24">
        <v>2.5</v>
      </c>
      <c r="J197" s="25">
        <f t="shared" si="7"/>
        <v>12.25</v>
      </c>
      <c r="K197" s="32"/>
      <c r="L197" s="76" t="s">
        <v>135</v>
      </c>
      <c r="M197" s="98"/>
      <c r="N197" s="100"/>
    </row>
    <row r="198" spans="2:15" s="2" customFormat="1" x14ac:dyDescent="0.2">
      <c r="B198" s="22"/>
      <c r="C198" s="22" t="s">
        <v>125</v>
      </c>
      <c r="D198" s="38" t="s">
        <v>126</v>
      </c>
      <c r="E198" s="31"/>
      <c r="F198" s="31">
        <v>1</v>
      </c>
      <c r="G198" s="31">
        <v>4.9000000000000004</v>
      </c>
      <c r="H198" s="24"/>
      <c r="I198" s="24">
        <v>2.5</v>
      </c>
      <c r="J198" s="25">
        <f t="shared" si="7"/>
        <v>12.25</v>
      </c>
      <c r="K198" s="32"/>
      <c r="L198" s="76" t="s">
        <v>135</v>
      </c>
      <c r="M198" s="98"/>
      <c r="N198" s="100"/>
    </row>
    <row r="199" spans="2:15" s="2" customFormat="1" x14ac:dyDescent="0.2">
      <c r="B199" s="22"/>
      <c r="C199" s="22" t="s">
        <v>127</v>
      </c>
      <c r="D199" s="38" t="s">
        <v>128</v>
      </c>
      <c r="E199" s="31"/>
      <c r="F199" s="31">
        <v>1</v>
      </c>
      <c r="G199" s="31">
        <v>16</v>
      </c>
      <c r="H199" s="24"/>
      <c r="I199" s="24">
        <v>2.5</v>
      </c>
      <c r="J199" s="25">
        <f t="shared" si="7"/>
        <v>40</v>
      </c>
      <c r="K199" s="32"/>
      <c r="L199" s="76" t="s">
        <v>135</v>
      </c>
      <c r="M199" s="98"/>
      <c r="N199" s="100"/>
    </row>
    <row r="200" spans="2:15" s="2" customFormat="1" x14ac:dyDescent="0.2">
      <c r="B200" s="22"/>
      <c r="C200" s="22" t="s">
        <v>129</v>
      </c>
      <c r="D200" s="38" t="s">
        <v>130</v>
      </c>
      <c r="E200" s="31"/>
      <c r="F200" s="31">
        <v>1</v>
      </c>
      <c r="G200" s="31">
        <v>9.35</v>
      </c>
      <c r="H200" s="24"/>
      <c r="I200" s="24">
        <v>2.5</v>
      </c>
      <c r="J200" s="25">
        <f t="shared" si="7"/>
        <v>23.375</v>
      </c>
      <c r="K200" s="32"/>
      <c r="L200" s="76" t="s">
        <v>135</v>
      </c>
      <c r="M200" s="98"/>
      <c r="N200" s="100"/>
    </row>
    <row r="201" spans="2:15" s="2" customFormat="1" x14ac:dyDescent="0.2">
      <c r="B201" s="22"/>
      <c r="C201" s="22" t="s">
        <v>131</v>
      </c>
      <c r="D201" s="38" t="s">
        <v>132</v>
      </c>
      <c r="E201" s="31"/>
      <c r="F201" s="31">
        <v>1</v>
      </c>
      <c r="G201" s="31">
        <v>9.35</v>
      </c>
      <c r="H201" s="24"/>
      <c r="I201" s="24">
        <v>2.5</v>
      </c>
      <c r="J201" s="25">
        <f t="shared" si="7"/>
        <v>23.375</v>
      </c>
      <c r="K201" s="32"/>
      <c r="L201" s="76" t="s">
        <v>135</v>
      </c>
      <c r="M201" s="98"/>
      <c r="N201" s="100"/>
    </row>
    <row r="202" spans="2:15" s="2" customFormat="1" x14ac:dyDescent="0.2">
      <c r="B202" s="22"/>
      <c r="C202" s="22" t="s">
        <v>160</v>
      </c>
      <c r="D202" s="38" t="s">
        <v>174</v>
      </c>
      <c r="E202" s="31"/>
      <c r="F202" s="31">
        <v>1</v>
      </c>
      <c r="G202" s="31">
        <v>54.15</v>
      </c>
      <c r="H202" s="24"/>
      <c r="I202" s="24">
        <v>2.5</v>
      </c>
      <c r="J202" s="25">
        <f t="shared" si="7"/>
        <v>135.375</v>
      </c>
      <c r="K202" s="32"/>
      <c r="L202" s="76" t="s">
        <v>135</v>
      </c>
      <c r="M202" s="98"/>
      <c r="N202" s="100"/>
    </row>
    <row r="203" spans="2:15" s="2" customFormat="1" x14ac:dyDescent="0.2">
      <c r="B203" s="22"/>
      <c r="C203" s="22" t="s">
        <v>240</v>
      </c>
      <c r="D203" s="38" t="s">
        <v>241</v>
      </c>
      <c r="E203" s="31"/>
      <c r="F203" s="31">
        <v>1</v>
      </c>
      <c r="G203" s="31">
        <v>13.1</v>
      </c>
      <c r="H203" s="24"/>
      <c r="I203" s="24">
        <v>3.4</v>
      </c>
      <c r="J203" s="25">
        <f t="shared" si="7"/>
        <v>44.54</v>
      </c>
      <c r="K203" s="32"/>
      <c r="L203" s="76" t="s">
        <v>135</v>
      </c>
      <c r="M203" s="98"/>
      <c r="N203" s="100"/>
    </row>
    <row r="204" spans="2:15" s="2" customFormat="1" x14ac:dyDescent="0.2">
      <c r="B204" s="22"/>
      <c r="C204" s="22" t="s">
        <v>242</v>
      </c>
      <c r="D204" s="38" t="s">
        <v>243</v>
      </c>
      <c r="E204" s="31"/>
      <c r="F204" s="31">
        <v>1</v>
      </c>
      <c r="G204" s="31">
        <v>7.9</v>
      </c>
      <c r="H204" s="24"/>
      <c r="I204" s="24">
        <v>3.4</v>
      </c>
      <c r="J204" s="25">
        <f t="shared" si="7"/>
        <v>26.86</v>
      </c>
      <c r="K204" s="32"/>
      <c r="L204" s="76" t="s">
        <v>135</v>
      </c>
      <c r="M204" s="98"/>
      <c r="N204" s="100"/>
    </row>
    <row r="205" spans="2:15" s="2" customFormat="1" x14ac:dyDescent="0.2">
      <c r="B205" s="22"/>
      <c r="C205" s="22" t="s">
        <v>246</v>
      </c>
      <c r="D205" s="38" t="s">
        <v>247</v>
      </c>
      <c r="E205" s="31"/>
      <c r="F205" s="31">
        <v>1</v>
      </c>
      <c r="G205" s="31">
        <v>4.4000000000000004</v>
      </c>
      <c r="H205" s="24"/>
      <c r="I205" s="24">
        <v>3.4</v>
      </c>
      <c r="J205" s="25">
        <f t="shared" si="7"/>
        <v>14.96</v>
      </c>
      <c r="K205" s="32"/>
      <c r="L205" s="76" t="s">
        <v>135</v>
      </c>
      <c r="M205" s="98"/>
      <c r="N205" s="100"/>
    </row>
    <row r="206" spans="2:15" s="2" customFormat="1" x14ac:dyDescent="0.2">
      <c r="B206" s="22"/>
      <c r="C206" s="22" t="s">
        <v>248</v>
      </c>
      <c r="D206" s="38" t="s">
        <v>249</v>
      </c>
      <c r="E206" s="31"/>
      <c r="F206" s="31">
        <v>1</v>
      </c>
      <c r="G206" s="31">
        <v>8.3000000000000007</v>
      </c>
      <c r="H206" s="24"/>
      <c r="I206" s="24">
        <v>3.4</v>
      </c>
      <c r="J206" s="25">
        <f t="shared" si="7"/>
        <v>28.220000000000002</v>
      </c>
      <c r="K206" s="32"/>
      <c r="L206" s="76" t="s">
        <v>135</v>
      </c>
      <c r="M206" s="98"/>
      <c r="N206" s="100"/>
    </row>
    <row r="207" spans="2:15" s="2" customFormat="1" x14ac:dyDescent="0.2">
      <c r="B207" s="22"/>
      <c r="C207" s="22"/>
      <c r="D207" s="38"/>
      <c r="E207" s="31"/>
      <c r="F207" s="31">
        <v>1</v>
      </c>
      <c r="G207" s="31">
        <v>3.5</v>
      </c>
      <c r="H207" s="24"/>
      <c r="I207" s="24">
        <v>3.4</v>
      </c>
      <c r="J207" s="25">
        <f t="shared" si="7"/>
        <v>11.9</v>
      </c>
      <c r="K207" s="32"/>
      <c r="L207" s="76" t="s">
        <v>135</v>
      </c>
      <c r="M207" s="98"/>
      <c r="N207" s="100"/>
    </row>
    <row r="208" spans="2:15" s="2" customFormat="1" x14ac:dyDescent="0.2">
      <c r="B208" s="22"/>
      <c r="C208" s="22"/>
      <c r="D208" s="38"/>
      <c r="E208" s="31"/>
      <c r="F208" s="31">
        <v>1</v>
      </c>
      <c r="G208" s="31">
        <v>4.05</v>
      </c>
      <c r="H208" s="24"/>
      <c r="I208" s="24">
        <v>3.4</v>
      </c>
      <c r="J208" s="25">
        <f t="shared" si="7"/>
        <v>13.77</v>
      </c>
      <c r="K208" s="32"/>
      <c r="L208" s="76" t="s">
        <v>135</v>
      </c>
      <c r="M208" s="98"/>
      <c r="N208" s="100"/>
    </row>
    <row r="209" spans="2:14" s="2" customFormat="1" x14ac:dyDescent="0.2">
      <c r="B209" s="22"/>
      <c r="C209" s="22" t="s">
        <v>173</v>
      </c>
      <c r="D209" s="38" t="s">
        <v>174</v>
      </c>
      <c r="E209" s="31"/>
      <c r="F209" s="31">
        <v>1</v>
      </c>
      <c r="G209" s="31">
        <v>3.2</v>
      </c>
      <c r="H209" s="24"/>
      <c r="I209" s="24">
        <v>3.4</v>
      </c>
      <c r="J209" s="25">
        <f t="shared" si="7"/>
        <v>10.88</v>
      </c>
      <c r="K209" s="32"/>
      <c r="L209" s="76" t="s">
        <v>135</v>
      </c>
      <c r="M209" s="98"/>
      <c r="N209" s="100"/>
    </row>
    <row r="210" spans="2:14" s="2" customFormat="1" x14ac:dyDescent="0.2">
      <c r="B210" s="22"/>
      <c r="C210" s="22"/>
      <c r="D210" s="38"/>
      <c r="E210" s="31"/>
      <c r="F210" s="31">
        <v>1</v>
      </c>
      <c r="G210" s="31">
        <v>2</v>
      </c>
      <c r="H210" s="24"/>
      <c r="I210" s="24">
        <v>3.4</v>
      </c>
      <c r="J210" s="25">
        <f t="shared" si="7"/>
        <v>6.8</v>
      </c>
      <c r="K210" s="32"/>
      <c r="L210" s="76" t="s">
        <v>135</v>
      </c>
      <c r="M210" s="98"/>
      <c r="N210" s="100"/>
    </row>
    <row r="211" spans="2:14" s="2" customFormat="1" x14ac:dyDescent="0.2">
      <c r="B211" s="22"/>
      <c r="C211" s="22"/>
      <c r="D211" s="38"/>
      <c r="E211" s="31"/>
      <c r="F211" s="31">
        <v>1</v>
      </c>
      <c r="G211" s="31">
        <v>2.7</v>
      </c>
      <c r="H211" s="24"/>
      <c r="I211" s="24">
        <v>3.4</v>
      </c>
      <c r="J211" s="25">
        <f t="shared" si="7"/>
        <v>9.18</v>
      </c>
      <c r="K211" s="32"/>
      <c r="L211" s="76" t="s">
        <v>135</v>
      </c>
      <c r="M211" s="98"/>
      <c r="N211" s="100"/>
    </row>
    <row r="212" spans="2:14" s="2" customFormat="1" x14ac:dyDescent="0.2">
      <c r="B212" s="22"/>
      <c r="C212" s="22" t="s">
        <v>181</v>
      </c>
      <c r="D212" s="38" t="s">
        <v>182</v>
      </c>
      <c r="E212" s="31"/>
      <c r="F212" s="31">
        <v>1</v>
      </c>
      <c r="G212" s="31">
        <v>2.15</v>
      </c>
      <c r="H212" s="24"/>
      <c r="I212" s="24">
        <v>3.4</v>
      </c>
      <c r="J212" s="25">
        <f t="shared" si="7"/>
        <v>7.31</v>
      </c>
      <c r="K212" s="32"/>
      <c r="L212" s="76" t="s">
        <v>135</v>
      </c>
      <c r="M212" s="98"/>
      <c r="N212" s="100"/>
    </row>
    <row r="213" spans="2:14" s="2" customFormat="1" x14ac:dyDescent="0.2">
      <c r="B213" s="22"/>
      <c r="C213" s="22"/>
      <c r="D213" s="38"/>
      <c r="E213" s="31"/>
      <c r="F213" s="31">
        <v>1</v>
      </c>
      <c r="G213" s="31">
        <v>1.6</v>
      </c>
      <c r="H213" s="24"/>
      <c r="I213" s="24">
        <v>3.4</v>
      </c>
      <c r="J213" s="25">
        <f t="shared" si="7"/>
        <v>5.44</v>
      </c>
      <c r="K213" s="32"/>
      <c r="L213" s="76" t="s">
        <v>135</v>
      </c>
      <c r="M213" s="98"/>
      <c r="N213" s="100"/>
    </row>
    <row r="214" spans="2:14" s="2" customFormat="1" x14ac:dyDescent="0.2">
      <c r="B214" s="22"/>
      <c r="C214" s="22" t="s">
        <v>250</v>
      </c>
      <c r="D214" s="38" t="s">
        <v>251</v>
      </c>
      <c r="E214" s="31"/>
      <c r="F214" s="31">
        <v>1</v>
      </c>
      <c r="G214" s="31">
        <v>4.8</v>
      </c>
      <c r="H214" s="24"/>
      <c r="I214" s="24">
        <v>3.4</v>
      </c>
      <c r="J214" s="25">
        <f t="shared" si="7"/>
        <v>16.32</v>
      </c>
      <c r="K214" s="32"/>
      <c r="L214" s="76" t="s">
        <v>135</v>
      </c>
      <c r="M214" s="98"/>
      <c r="N214" s="100"/>
    </row>
    <row r="215" spans="2:14" s="2" customFormat="1" x14ac:dyDescent="0.2">
      <c r="B215" s="22"/>
      <c r="C215" s="22"/>
      <c r="D215" s="38"/>
      <c r="E215" s="31"/>
      <c r="F215" s="31">
        <v>1</v>
      </c>
      <c r="G215" s="31">
        <v>10.9</v>
      </c>
      <c r="H215" s="24"/>
      <c r="I215" s="24">
        <v>3.4</v>
      </c>
      <c r="J215" s="25">
        <f t="shared" si="7"/>
        <v>37.06</v>
      </c>
      <c r="K215" s="32"/>
      <c r="L215" s="76" t="s">
        <v>135</v>
      </c>
      <c r="M215" s="98"/>
      <c r="N215" s="100"/>
    </row>
    <row r="216" spans="2:14" s="2" customFormat="1" x14ac:dyDescent="0.2">
      <c r="B216" s="22"/>
      <c r="C216" s="22" t="s">
        <v>252</v>
      </c>
      <c r="D216" s="38" t="s">
        <v>253</v>
      </c>
      <c r="E216" s="31"/>
      <c r="F216" s="31">
        <v>1</v>
      </c>
      <c r="G216" s="31">
        <v>10.9</v>
      </c>
      <c r="H216" s="24"/>
      <c r="I216" s="24">
        <v>3.4</v>
      </c>
      <c r="J216" s="25">
        <f t="shared" si="7"/>
        <v>37.06</v>
      </c>
      <c r="K216" s="32"/>
      <c r="L216" s="76" t="s">
        <v>135</v>
      </c>
      <c r="M216" s="98"/>
      <c r="N216" s="100"/>
    </row>
    <row r="217" spans="2:14" s="2" customFormat="1" x14ac:dyDescent="0.2">
      <c r="B217" s="22"/>
      <c r="C217" s="22" t="s">
        <v>254</v>
      </c>
      <c r="D217" s="38" t="s">
        <v>255</v>
      </c>
      <c r="E217" s="31"/>
      <c r="F217" s="31">
        <v>1</v>
      </c>
      <c r="G217" s="31">
        <v>4.05</v>
      </c>
      <c r="H217" s="24"/>
      <c r="I217" s="24">
        <v>3.4</v>
      </c>
      <c r="J217" s="25">
        <f t="shared" si="7"/>
        <v>13.77</v>
      </c>
      <c r="K217" s="32"/>
      <c r="L217" s="76" t="s">
        <v>135</v>
      </c>
      <c r="M217" s="98"/>
      <c r="N217" s="100"/>
    </row>
    <row r="218" spans="2:14" s="2" customFormat="1" x14ac:dyDescent="0.2">
      <c r="B218" s="22"/>
      <c r="C218" s="22"/>
      <c r="D218" s="38"/>
      <c r="E218" s="31"/>
      <c r="F218" s="31">
        <v>1</v>
      </c>
      <c r="G218" s="31">
        <v>1.35</v>
      </c>
      <c r="H218" s="24"/>
      <c r="I218" s="24">
        <v>3.4</v>
      </c>
      <c r="J218" s="25">
        <f t="shared" si="7"/>
        <v>4.59</v>
      </c>
      <c r="K218" s="32"/>
      <c r="L218" s="76" t="s">
        <v>135</v>
      </c>
      <c r="M218" s="98"/>
      <c r="N218" s="100"/>
    </row>
    <row r="219" spans="2:14" s="2" customFormat="1" x14ac:dyDescent="0.2">
      <c r="B219" s="22"/>
      <c r="C219" s="22"/>
      <c r="D219" s="38"/>
      <c r="E219" s="31"/>
      <c r="F219" s="31">
        <v>3</v>
      </c>
      <c r="G219" s="31">
        <v>3.3</v>
      </c>
      <c r="H219" s="24"/>
      <c r="I219" s="24">
        <v>3.4</v>
      </c>
      <c r="J219" s="25">
        <f t="shared" si="7"/>
        <v>33.659999999999997</v>
      </c>
      <c r="K219" s="32"/>
      <c r="L219" s="76" t="s">
        <v>135</v>
      </c>
      <c r="M219" s="98"/>
      <c r="N219" s="100"/>
    </row>
    <row r="220" spans="2:14" s="2" customFormat="1" x14ac:dyDescent="0.2">
      <c r="B220" s="22"/>
      <c r="C220" s="22" t="s">
        <v>350</v>
      </c>
      <c r="D220" s="38" t="s">
        <v>351</v>
      </c>
      <c r="E220" s="31"/>
      <c r="F220" s="31">
        <v>2</v>
      </c>
      <c r="G220" s="31">
        <v>6.35</v>
      </c>
      <c r="H220" s="24"/>
      <c r="I220" s="24">
        <v>3.4</v>
      </c>
      <c r="J220" s="25">
        <f t="shared" si="7"/>
        <v>43.18</v>
      </c>
      <c r="K220" s="32"/>
      <c r="L220" s="76" t="s">
        <v>135</v>
      </c>
      <c r="M220" s="98"/>
      <c r="N220" s="100"/>
    </row>
    <row r="221" spans="2:14" s="2" customFormat="1" x14ac:dyDescent="0.2">
      <c r="B221" s="22"/>
      <c r="C221" s="22"/>
      <c r="D221" s="38"/>
      <c r="E221" s="31"/>
      <c r="F221" s="31">
        <v>2</v>
      </c>
      <c r="G221" s="31">
        <v>3.65</v>
      </c>
      <c r="H221" s="24"/>
      <c r="I221" s="24">
        <v>3.4</v>
      </c>
      <c r="J221" s="25">
        <f t="shared" si="7"/>
        <v>24.82</v>
      </c>
      <c r="K221" s="32"/>
      <c r="L221" s="76" t="s">
        <v>135</v>
      </c>
      <c r="M221" s="98"/>
      <c r="N221" s="100"/>
    </row>
    <row r="222" spans="2:14" s="2" customFormat="1" x14ac:dyDescent="0.2">
      <c r="B222" s="22"/>
      <c r="C222" s="22" t="s">
        <v>258</v>
      </c>
      <c r="D222" s="38" t="s">
        <v>259</v>
      </c>
      <c r="E222" s="31"/>
      <c r="F222" s="31">
        <v>1</v>
      </c>
      <c r="G222" s="31">
        <v>10.8</v>
      </c>
      <c r="H222" s="24"/>
      <c r="I222" s="24">
        <v>3.4</v>
      </c>
      <c r="J222" s="25">
        <f t="shared" si="7"/>
        <v>36.72</v>
      </c>
      <c r="K222" s="32"/>
      <c r="L222" s="76" t="s">
        <v>135</v>
      </c>
      <c r="M222" s="98"/>
      <c r="N222" s="100"/>
    </row>
    <row r="223" spans="2:14" s="2" customFormat="1" x14ac:dyDescent="0.2">
      <c r="B223" s="22"/>
      <c r="C223" s="22" t="s">
        <v>231</v>
      </c>
      <c r="D223" s="38" t="s">
        <v>232</v>
      </c>
      <c r="E223" s="31"/>
      <c r="F223" s="31">
        <v>2</v>
      </c>
      <c r="G223" s="31">
        <v>4.9000000000000004</v>
      </c>
      <c r="H223" s="24"/>
      <c r="I223" s="24">
        <v>3.4</v>
      </c>
      <c r="J223" s="25">
        <f t="shared" si="7"/>
        <v>33.32</v>
      </c>
      <c r="K223" s="32"/>
      <c r="L223" s="76" t="s">
        <v>135</v>
      </c>
      <c r="M223" s="98"/>
      <c r="N223" s="100"/>
    </row>
    <row r="224" spans="2:14" s="2" customFormat="1" x14ac:dyDescent="0.2">
      <c r="B224" s="22"/>
      <c r="C224" s="22" t="s">
        <v>233</v>
      </c>
      <c r="D224" s="38" t="s">
        <v>174</v>
      </c>
      <c r="E224" s="31"/>
      <c r="F224" s="31">
        <v>1</v>
      </c>
      <c r="G224" s="31">
        <v>5.2</v>
      </c>
      <c r="H224" s="24"/>
      <c r="I224" s="24">
        <v>3.4</v>
      </c>
      <c r="J224" s="25">
        <f t="shared" si="7"/>
        <v>17.68</v>
      </c>
      <c r="K224" s="32"/>
      <c r="L224" s="76" t="s">
        <v>135</v>
      </c>
      <c r="M224" s="98"/>
      <c r="N224" s="100"/>
    </row>
    <row r="225" spans="2:14" s="2" customFormat="1" x14ac:dyDescent="0.2">
      <c r="B225" s="22"/>
      <c r="C225" s="22" t="s">
        <v>272</v>
      </c>
      <c r="D225" s="38" t="s">
        <v>273</v>
      </c>
      <c r="E225" s="31"/>
      <c r="F225" s="31">
        <v>1</v>
      </c>
      <c r="G225" s="31">
        <v>2.5</v>
      </c>
      <c r="H225" s="24"/>
      <c r="I225" s="24">
        <v>3.4</v>
      </c>
      <c r="J225" s="25">
        <f t="shared" si="7"/>
        <v>8.5</v>
      </c>
      <c r="K225" s="32"/>
      <c r="L225" s="76" t="s">
        <v>135</v>
      </c>
      <c r="M225" s="98"/>
      <c r="N225" s="100"/>
    </row>
    <row r="226" spans="2:14" s="2" customFormat="1" x14ac:dyDescent="0.2">
      <c r="B226" s="22"/>
      <c r="C226" s="22" t="s">
        <v>188</v>
      </c>
      <c r="D226" s="38" t="s">
        <v>189</v>
      </c>
      <c r="E226" s="31"/>
      <c r="F226" s="31">
        <v>1</v>
      </c>
      <c r="G226" s="31">
        <v>5</v>
      </c>
      <c r="H226" s="24"/>
      <c r="I226" s="24">
        <v>3.4</v>
      </c>
      <c r="J226" s="25">
        <f t="shared" si="7"/>
        <v>17</v>
      </c>
      <c r="K226" s="32"/>
      <c r="L226" s="76" t="s">
        <v>135</v>
      </c>
      <c r="M226" s="98"/>
      <c r="N226" s="100"/>
    </row>
    <row r="227" spans="2:14" s="2" customFormat="1" x14ac:dyDescent="0.2">
      <c r="B227" s="22"/>
      <c r="C227" s="22" t="s">
        <v>190</v>
      </c>
      <c r="D227" s="38" t="s">
        <v>191</v>
      </c>
      <c r="E227" s="31"/>
      <c r="F227" s="31">
        <v>1</v>
      </c>
      <c r="G227" s="31">
        <v>5</v>
      </c>
      <c r="H227" s="24"/>
      <c r="I227" s="24">
        <v>3.4</v>
      </c>
      <c r="J227" s="25">
        <f t="shared" ref="J227:J258" si="8">+F227*G227*I227</f>
        <v>17</v>
      </c>
      <c r="K227" s="32"/>
      <c r="L227" s="76" t="s">
        <v>135</v>
      </c>
      <c r="M227" s="98"/>
      <c r="N227" s="100"/>
    </row>
    <row r="228" spans="2:14" s="2" customFormat="1" x14ac:dyDescent="0.2">
      <c r="B228" s="22"/>
      <c r="C228" s="22" t="s">
        <v>192</v>
      </c>
      <c r="D228" s="38" t="s">
        <v>193</v>
      </c>
      <c r="E228" s="31"/>
      <c r="F228" s="31">
        <v>1</v>
      </c>
      <c r="G228" s="31">
        <v>4.5999999999999996</v>
      </c>
      <c r="H228" s="24"/>
      <c r="I228" s="24">
        <v>3.4</v>
      </c>
      <c r="J228" s="25">
        <f t="shared" si="8"/>
        <v>15.639999999999999</v>
      </c>
      <c r="K228" s="32"/>
      <c r="L228" s="76" t="s">
        <v>135</v>
      </c>
      <c r="M228" s="98"/>
      <c r="N228" s="100"/>
    </row>
    <row r="229" spans="2:14" s="2" customFormat="1" x14ac:dyDescent="0.2">
      <c r="B229" s="22"/>
      <c r="C229" s="22" t="s">
        <v>274</v>
      </c>
      <c r="D229" s="38" t="s">
        <v>275</v>
      </c>
      <c r="E229" s="31"/>
      <c r="F229" s="31">
        <v>1</v>
      </c>
      <c r="G229" s="31">
        <v>10.9</v>
      </c>
      <c r="H229" s="24"/>
      <c r="I229" s="24">
        <v>3.4</v>
      </c>
      <c r="J229" s="25">
        <f t="shared" si="8"/>
        <v>37.06</v>
      </c>
      <c r="K229" s="32"/>
      <c r="L229" s="76" t="s">
        <v>135</v>
      </c>
      <c r="M229" s="98"/>
      <c r="N229" s="100"/>
    </row>
    <row r="230" spans="2:14" s="2" customFormat="1" x14ac:dyDescent="0.2">
      <c r="B230" s="22"/>
      <c r="C230" s="22" t="s">
        <v>276</v>
      </c>
      <c r="D230" s="38" t="s">
        <v>277</v>
      </c>
      <c r="E230" s="31"/>
      <c r="F230" s="31">
        <v>1</v>
      </c>
      <c r="G230" s="31">
        <v>4.7</v>
      </c>
      <c r="H230" s="24"/>
      <c r="I230" s="24">
        <v>3.4</v>
      </c>
      <c r="J230" s="25">
        <f t="shared" si="8"/>
        <v>15.98</v>
      </c>
      <c r="K230" s="32"/>
      <c r="L230" s="76" t="s">
        <v>135</v>
      </c>
      <c r="M230" s="98"/>
      <c r="N230" s="100"/>
    </row>
    <row r="231" spans="2:14" s="2" customFormat="1" x14ac:dyDescent="0.2">
      <c r="B231" s="22"/>
      <c r="C231" s="22" t="s">
        <v>278</v>
      </c>
      <c r="D231" s="38" t="s">
        <v>279</v>
      </c>
      <c r="E231" s="31"/>
      <c r="F231" s="31">
        <v>1</v>
      </c>
      <c r="G231" s="31">
        <v>5.2</v>
      </c>
      <c r="H231" s="24"/>
      <c r="I231" s="24">
        <v>3.4</v>
      </c>
      <c r="J231" s="25">
        <f t="shared" si="8"/>
        <v>17.68</v>
      </c>
      <c r="K231" s="32"/>
      <c r="L231" s="76" t="s">
        <v>135</v>
      </c>
      <c r="M231" s="98"/>
      <c r="N231" s="100"/>
    </row>
    <row r="232" spans="2:14" s="2" customFormat="1" x14ac:dyDescent="0.2">
      <c r="B232" s="22"/>
      <c r="C232" s="22"/>
      <c r="D232" s="38"/>
      <c r="E232" s="31"/>
      <c r="F232" s="31">
        <v>1</v>
      </c>
      <c r="G232" s="31">
        <v>10.9</v>
      </c>
      <c r="H232" s="24"/>
      <c r="I232" s="24">
        <v>3.4</v>
      </c>
      <c r="J232" s="25">
        <f t="shared" si="8"/>
        <v>37.06</v>
      </c>
      <c r="K232" s="32"/>
      <c r="L232" s="76" t="s">
        <v>135</v>
      </c>
      <c r="M232" s="98"/>
      <c r="N232" s="100"/>
    </row>
    <row r="233" spans="2:14" s="2" customFormat="1" x14ac:dyDescent="0.2">
      <c r="B233" s="22"/>
      <c r="C233" s="22" t="s">
        <v>352</v>
      </c>
      <c r="D233" s="38" t="s">
        <v>351</v>
      </c>
      <c r="E233" s="31"/>
      <c r="F233" s="31">
        <v>1</v>
      </c>
      <c r="G233" s="31">
        <v>3.65</v>
      </c>
      <c r="H233" s="24"/>
      <c r="I233" s="24">
        <v>3.4</v>
      </c>
      <c r="J233" s="25">
        <f t="shared" si="8"/>
        <v>12.41</v>
      </c>
      <c r="K233" s="32"/>
      <c r="L233" s="76" t="s">
        <v>135</v>
      </c>
      <c r="M233" s="98"/>
      <c r="N233" s="100"/>
    </row>
    <row r="234" spans="2:14" s="2" customFormat="1" x14ac:dyDescent="0.2">
      <c r="B234" s="22"/>
      <c r="C234" s="22"/>
      <c r="D234" s="38"/>
      <c r="E234" s="31"/>
      <c r="F234" s="31">
        <v>1</v>
      </c>
      <c r="G234" s="31">
        <v>6.45</v>
      </c>
      <c r="H234" s="24"/>
      <c r="I234" s="24">
        <v>3.4</v>
      </c>
      <c r="J234" s="25">
        <f t="shared" si="8"/>
        <v>21.93</v>
      </c>
      <c r="K234" s="32"/>
      <c r="L234" s="76" t="s">
        <v>135</v>
      </c>
      <c r="M234" s="98"/>
      <c r="N234" s="100"/>
    </row>
    <row r="235" spans="2:14" s="2" customFormat="1" x14ac:dyDescent="0.2">
      <c r="B235" s="22"/>
      <c r="C235" s="22" t="s">
        <v>282</v>
      </c>
      <c r="D235" s="38" t="s">
        <v>283</v>
      </c>
      <c r="E235" s="31"/>
      <c r="F235" s="31">
        <v>1</v>
      </c>
      <c r="G235" s="31">
        <v>11.1</v>
      </c>
      <c r="H235" s="24"/>
      <c r="I235" s="24">
        <v>3.4</v>
      </c>
      <c r="J235" s="25">
        <f t="shared" si="8"/>
        <v>37.739999999999995</v>
      </c>
      <c r="K235" s="32"/>
      <c r="L235" s="76" t="s">
        <v>135</v>
      </c>
      <c r="M235" s="98"/>
      <c r="N235" s="100"/>
    </row>
    <row r="236" spans="2:14" s="2" customFormat="1" x14ac:dyDescent="0.2">
      <c r="B236" s="22"/>
      <c r="C236" s="22" t="s">
        <v>284</v>
      </c>
      <c r="D236" s="38" t="s">
        <v>285</v>
      </c>
      <c r="E236" s="31"/>
      <c r="F236" s="31">
        <v>1</v>
      </c>
      <c r="G236" s="31">
        <v>11.1</v>
      </c>
      <c r="H236" s="24"/>
      <c r="I236" s="24">
        <v>3.4</v>
      </c>
      <c r="J236" s="25">
        <f t="shared" si="8"/>
        <v>37.739999999999995</v>
      </c>
      <c r="K236" s="32"/>
      <c r="L236" s="76" t="s">
        <v>135</v>
      </c>
      <c r="M236" s="98"/>
      <c r="N236" s="100"/>
    </row>
    <row r="237" spans="2:14" s="2" customFormat="1" x14ac:dyDescent="0.2">
      <c r="B237" s="22"/>
      <c r="C237" s="22" t="s">
        <v>286</v>
      </c>
      <c r="D237" s="38" t="s">
        <v>259</v>
      </c>
      <c r="E237" s="31"/>
      <c r="F237" s="31">
        <v>1</v>
      </c>
      <c r="G237" s="31">
        <v>11.1</v>
      </c>
      <c r="H237" s="24"/>
      <c r="I237" s="24">
        <v>3.4</v>
      </c>
      <c r="J237" s="25">
        <f t="shared" si="8"/>
        <v>37.739999999999995</v>
      </c>
      <c r="K237" s="32"/>
      <c r="L237" s="76" t="s">
        <v>135</v>
      </c>
      <c r="M237" s="98"/>
      <c r="N237" s="100"/>
    </row>
    <row r="238" spans="2:14" s="2" customFormat="1" x14ac:dyDescent="0.2">
      <c r="B238" s="22"/>
      <c r="C238" s="22" t="s">
        <v>287</v>
      </c>
      <c r="D238" s="38" t="s">
        <v>288</v>
      </c>
      <c r="E238" s="31"/>
      <c r="F238" s="31">
        <v>1</v>
      </c>
      <c r="G238" s="31">
        <v>3.8</v>
      </c>
      <c r="H238" s="24"/>
      <c r="I238" s="24">
        <v>3.4</v>
      </c>
      <c r="J238" s="25">
        <f t="shared" si="8"/>
        <v>12.92</v>
      </c>
      <c r="K238" s="32"/>
      <c r="L238" s="76" t="s">
        <v>135</v>
      </c>
      <c r="M238" s="98"/>
      <c r="N238" s="100"/>
    </row>
    <row r="239" spans="2:14" s="2" customFormat="1" x14ac:dyDescent="0.2">
      <c r="B239" s="22"/>
      <c r="C239" s="22" t="s">
        <v>289</v>
      </c>
      <c r="D239" s="38" t="s">
        <v>259</v>
      </c>
      <c r="E239" s="31"/>
      <c r="F239" s="31">
        <v>1</v>
      </c>
      <c r="G239" s="31">
        <v>11.1</v>
      </c>
      <c r="H239" s="24"/>
      <c r="I239" s="24">
        <v>3.4</v>
      </c>
      <c r="J239" s="25">
        <f t="shared" si="8"/>
        <v>37.739999999999995</v>
      </c>
      <c r="K239" s="32"/>
      <c r="L239" s="76" t="s">
        <v>135</v>
      </c>
      <c r="M239" s="98"/>
      <c r="N239" s="100"/>
    </row>
    <row r="240" spans="2:14" s="2" customFormat="1" x14ac:dyDescent="0.2">
      <c r="B240" s="22"/>
      <c r="C240" s="22" t="s">
        <v>290</v>
      </c>
      <c r="D240" s="38" t="s">
        <v>291</v>
      </c>
      <c r="E240" s="31"/>
      <c r="F240" s="31">
        <v>1</v>
      </c>
      <c r="G240" s="31">
        <v>11.1</v>
      </c>
      <c r="H240" s="24"/>
      <c r="I240" s="24">
        <v>3.4</v>
      </c>
      <c r="J240" s="25">
        <f t="shared" si="8"/>
        <v>37.739999999999995</v>
      </c>
      <c r="K240" s="32"/>
      <c r="L240" s="76" t="s">
        <v>135</v>
      </c>
      <c r="M240" s="98"/>
      <c r="N240" s="100"/>
    </row>
    <row r="241" spans="2:14" s="2" customFormat="1" x14ac:dyDescent="0.2">
      <c r="B241" s="22"/>
      <c r="C241" s="22" t="s">
        <v>292</v>
      </c>
      <c r="D241" s="38" t="s">
        <v>293</v>
      </c>
      <c r="E241" s="31"/>
      <c r="F241" s="31">
        <v>1</v>
      </c>
      <c r="G241" s="31">
        <v>1.95</v>
      </c>
      <c r="H241" s="24"/>
      <c r="I241" s="24">
        <v>3.4</v>
      </c>
      <c r="J241" s="25">
        <f t="shared" si="8"/>
        <v>6.63</v>
      </c>
      <c r="K241" s="32"/>
      <c r="L241" s="76" t="s">
        <v>135</v>
      </c>
      <c r="M241" s="98"/>
      <c r="N241" s="100"/>
    </row>
    <row r="242" spans="2:14" s="2" customFormat="1" x14ac:dyDescent="0.2">
      <c r="B242" s="22"/>
      <c r="C242" s="22" t="s">
        <v>194</v>
      </c>
      <c r="D242" s="38" t="s">
        <v>174</v>
      </c>
      <c r="E242" s="31"/>
      <c r="F242" s="31">
        <v>2</v>
      </c>
      <c r="G242" s="31">
        <v>3.65</v>
      </c>
      <c r="H242" s="24"/>
      <c r="I242" s="24">
        <v>3.4</v>
      </c>
      <c r="J242" s="25">
        <f t="shared" si="8"/>
        <v>24.82</v>
      </c>
      <c r="K242" s="32"/>
      <c r="L242" s="76" t="s">
        <v>135</v>
      </c>
      <c r="M242" s="98"/>
      <c r="N242" s="100"/>
    </row>
    <row r="243" spans="2:14" s="2" customFormat="1" x14ac:dyDescent="0.2">
      <c r="B243" s="22"/>
      <c r="C243" s="22" t="s">
        <v>298</v>
      </c>
      <c r="D243" s="38" t="s">
        <v>299</v>
      </c>
      <c r="E243" s="31"/>
      <c r="F243" s="31">
        <v>1</v>
      </c>
      <c r="G243" s="31">
        <v>2.4</v>
      </c>
      <c r="H243" s="24"/>
      <c r="I243" s="24">
        <v>3.1</v>
      </c>
      <c r="J243" s="25">
        <f t="shared" si="8"/>
        <v>7.4399999999999995</v>
      </c>
      <c r="K243" s="32"/>
      <c r="L243" s="76" t="s">
        <v>135</v>
      </c>
      <c r="M243" s="98"/>
      <c r="N243" s="100"/>
    </row>
    <row r="244" spans="2:14" s="2" customFormat="1" x14ac:dyDescent="0.2">
      <c r="B244" s="22"/>
      <c r="C244" s="22" t="s">
        <v>304</v>
      </c>
      <c r="D244" s="38" t="s">
        <v>305</v>
      </c>
      <c r="E244" s="31"/>
      <c r="F244" s="31">
        <v>1</v>
      </c>
      <c r="G244" s="31">
        <v>9.25</v>
      </c>
      <c r="H244" s="24"/>
      <c r="I244" s="24">
        <v>3.1</v>
      </c>
      <c r="J244" s="25">
        <f t="shared" si="8"/>
        <v>28.675000000000001</v>
      </c>
      <c r="K244" s="32"/>
      <c r="L244" s="76" t="s">
        <v>135</v>
      </c>
      <c r="M244" s="98"/>
      <c r="N244" s="100"/>
    </row>
    <row r="245" spans="2:14" s="2" customFormat="1" x14ac:dyDescent="0.2">
      <c r="B245" s="22"/>
      <c r="C245" s="22" t="s">
        <v>306</v>
      </c>
      <c r="D245" s="38" t="s">
        <v>307</v>
      </c>
      <c r="E245" s="31"/>
      <c r="F245" s="31">
        <v>1</v>
      </c>
      <c r="G245" s="31">
        <v>9.25</v>
      </c>
      <c r="H245" s="24"/>
      <c r="I245" s="24">
        <v>3.1</v>
      </c>
      <c r="J245" s="25">
        <f t="shared" si="8"/>
        <v>28.675000000000001</v>
      </c>
      <c r="K245" s="32"/>
      <c r="L245" s="76" t="s">
        <v>135</v>
      </c>
      <c r="M245" s="98"/>
      <c r="N245" s="100"/>
    </row>
    <row r="246" spans="2:14" s="2" customFormat="1" x14ac:dyDescent="0.2">
      <c r="B246" s="22"/>
      <c r="C246" s="22" t="s">
        <v>308</v>
      </c>
      <c r="D246" s="38" t="s">
        <v>271</v>
      </c>
      <c r="E246" s="31"/>
      <c r="F246" s="31">
        <v>1</v>
      </c>
      <c r="G246" s="31">
        <v>9.25</v>
      </c>
      <c r="H246" s="24"/>
      <c r="I246" s="24">
        <v>3.1</v>
      </c>
      <c r="J246" s="25">
        <f t="shared" si="8"/>
        <v>28.675000000000001</v>
      </c>
      <c r="K246" s="32"/>
      <c r="L246" s="76" t="s">
        <v>135</v>
      </c>
      <c r="M246" s="98"/>
      <c r="N246" s="100"/>
    </row>
    <row r="247" spans="2:14" s="2" customFormat="1" x14ac:dyDescent="0.2">
      <c r="B247" s="22"/>
      <c r="C247" s="22" t="s">
        <v>309</v>
      </c>
      <c r="D247" s="38" t="s">
        <v>310</v>
      </c>
      <c r="E247" s="31"/>
      <c r="F247" s="31">
        <v>1</v>
      </c>
      <c r="G247" s="31">
        <v>9.25</v>
      </c>
      <c r="H247" s="24"/>
      <c r="I247" s="24">
        <v>3.1</v>
      </c>
      <c r="J247" s="25">
        <f t="shared" si="8"/>
        <v>28.675000000000001</v>
      </c>
      <c r="K247" s="32"/>
      <c r="L247" s="76" t="s">
        <v>135</v>
      </c>
      <c r="M247" s="98"/>
      <c r="N247" s="100"/>
    </row>
    <row r="248" spans="2:14" s="2" customFormat="1" x14ac:dyDescent="0.2">
      <c r="B248" s="22"/>
      <c r="C248" s="22" t="s">
        <v>311</v>
      </c>
      <c r="D248" s="38" t="s">
        <v>312</v>
      </c>
      <c r="E248" s="31"/>
      <c r="F248" s="31">
        <v>1</v>
      </c>
      <c r="G248" s="31">
        <v>6.2</v>
      </c>
      <c r="H248" s="24"/>
      <c r="I248" s="24">
        <v>3.1</v>
      </c>
      <c r="J248" s="25">
        <f t="shared" si="8"/>
        <v>19.220000000000002</v>
      </c>
      <c r="K248" s="32"/>
      <c r="L248" s="76" t="s">
        <v>135</v>
      </c>
      <c r="M248" s="98"/>
      <c r="N248" s="100"/>
    </row>
    <row r="249" spans="2:14" s="2" customFormat="1" x14ac:dyDescent="0.2">
      <c r="B249" s="22"/>
      <c r="C249" s="22" t="s">
        <v>313</v>
      </c>
      <c r="D249" s="38" t="s">
        <v>303</v>
      </c>
      <c r="E249" s="31"/>
      <c r="F249" s="31">
        <v>1</v>
      </c>
      <c r="G249" s="31">
        <v>3.2</v>
      </c>
      <c r="H249" s="24"/>
      <c r="I249" s="24">
        <v>3.1</v>
      </c>
      <c r="J249" s="25">
        <f t="shared" si="8"/>
        <v>9.9200000000000017</v>
      </c>
      <c r="K249" s="32"/>
      <c r="L249" s="76" t="s">
        <v>135</v>
      </c>
      <c r="M249" s="98"/>
      <c r="N249" s="100"/>
    </row>
    <row r="250" spans="2:14" s="2" customFormat="1" x14ac:dyDescent="0.2">
      <c r="B250" s="22"/>
      <c r="C250" s="22" t="s">
        <v>314</v>
      </c>
      <c r="D250" s="38" t="s">
        <v>315</v>
      </c>
      <c r="E250" s="31"/>
      <c r="F250" s="31">
        <v>1</v>
      </c>
      <c r="G250" s="31">
        <v>3.75</v>
      </c>
      <c r="H250" s="24"/>
      <c r="I250" s="24">
        <v>3.1</v>
      </c>
      <c r="J250" s="25">
        <f t="shared" si="8"/>
        <v>11.625</v>
      </c>
      <c r="K250" s="32"/>
      <c r="L250" s="76" t="s">
        <v>135</v>
      </c>
      <c r="M250" s="98"/>
      <c r="N250" s="100"/>
    </row>
    <row r="251" spans="2:14" s="2" customFormat="1" x14ac:dyDescent="0.2">
      <c r="B251" s="22"/>
      <c r="C251" s="22" t="s">
        <v>316</v>
      </c>
      <c r="D251" s="38"/>
      <c r="E251" s="31"/>
      <c r="F251" s="31">
        <v>1</v>
      </c>
      <c r="G251" s="31">
        <v>9.25</v>
      </c>
      <c r="H251" s="24"/>
      <c r="I251" s="24">
        <v>3.1</v>
      </c>
      <c r="J251" s="25">
        <f t="shared" si="8"/>
        <v>28.675000000000001</v>
      </c>
      <c r="K251" s="32"/>
      <c r="L251" s="76" t="s">
        <v>135</v>
      </c>
      <c r="M251" s="98"/>
      <c r="N251" s="100"/>
    </row>
    <row r="252" spans="2:14" s="2" customFormat="1" x14ac:dyDescent="0.2">
      <c r="B252" s="22"/>
      <c r="C252" s="22" t="s">
        <v>317</v>
      </c>
      <c r="D252" s="38" t="s">
        <v>318</v>
      </c>
      <c r="E252" s="31"/>
      <c r="F252" s="31">
        <v>1</v>
      </c>
      <c r="G252" s="31">
        <v>9.25</v>
      </c>
      <c r="H252" s="24"/>
      <c r="I252" s="24">
        <v>3.1</v>
      </c>
      <c r="J252" s="25">
        <f t="shared" si="8"/>
        <v>28.675000000000001</v>
      </c>
      <c r="K252" s="32"/>
      <c r="L252" s="76" t="s">
        <v>135</v>
      </c>
      <c r="M252" s="98"/>
      <c r="N252" s="100"/>
    </row>
    <row r="253" spans="2:14" s="2" customFormat="1" x14ac:dyDescent="0.2">
      <c r="B253" s="22"/>
      <c r="C253" s="22" t="s">
        <v>319</v>
      </c>
      <c r="D253" s="38" t="s">
        <v>320</v>
      </c>
      <c r="E253" s="31"/>
      <c r="F253" s="31">
        <v>1</v>
      </c>
      <c r="G253" s="31">
        <v>9.25</v>
      </c>
      <c r="H253" s="24"/>
      <c r="I253" s="24">
        <v>3.1</v>
      </c>
      <c r="J253" s="25">
        <f t="shared" si="8"/>
        <v>28.675000000000001</v>
      </c>
      <c r="K253" s="32"/>
      <c r="L253" s="76" t="s">
        <v>135</v>
      </c>
      <c r="M253" s="98"/>
      <c r="N253" s="100"/>
    </row>
    <row r="254" spans="2:14" s="2" customFormat="1" x14ac:dyDescent="0.2">
      <c r="B254" s="22"/>
      <c r="C254" s="22"/>
      <c r="D254" s="38"/>
      <c r="E254" s="31"/>
      <c r="F254" s="31">
        <v>1</v>
      </c>
      <c r="G254" s="31">
        <v>3.75</v>
      </c>
      <c r="H254" s="24"/>
      <c r="I254" s="24">
        <v>3.1</v>
      </c>
      <c r="J254" s="25">
        <f t="shared" si="8"/>
        <v>11.625</v>
      </c>
      <c r="K254" s="32"/>
      <c r="L254" s="76" t="s">
        <v>135</v>
      </c>
      <c r="M254" s="98"/>
      <c r="N254" s="100"/>
    </row>
    <row r="255" spans="2:14" s="2" customFormat="1" x14ac:dyDescent="0.2">
      <c r="B255" s="22"/>
      <c r="C255" s="22" t="s">
        <v>321</v>
      </c>
      <c r="D255" s="38" t="s">
        <v>322</v>
      </c>
      <c r="E255" s="31"/>
      <c r="F255" s="31">
        <v>1</v>
      </c>
      <c r="G255" s="31">
        <v>9.25</v>
      </c>
      <c r="H255" s="24"/>
      <c r="I255" s="24">
        <v>3.1</v>
      </c>
      <c r="J255" s="25">
        <f t="shared" si="8"/>
        <v>28.675000000000001</v>
      </c>
      <c r="K255" s="32"/>
      <c r="L255" s="76" t="s">
        <v>135</v>
      </c>
      <c r="M255" s="98"/>
      <c r="N255" s="100"/>
    </row>
    <row r="256" spans="2:14" s="2" customFormat="1" x14ac:dyDescent="0.2">
      <c r="B256" s="22"/>
      <c r="C256" s="22"/>
      <c r="D256" s="38"/>
      <c r="E256" s="31"/>
      <c r="F256" s="31">
        <v>1</v>
      </c>
      <c r="G256" s="31">
        <v>5.5</v>
      </c>
      <c r="H256" s="24"/>
      <c r="I256" s="24">
        <v>3.1</v>
      </c>
      <c r="J256" s="25">
        <f t="shared" si="8"/>
        <v>17.05</v>
      </c>
      <c r="K256" s="32"/>
      <c r="L256" s="76" t="s">
        <v>135</v>
      </c>
      <c r="M256" s="98"/>
      <c r="N256" s="100"/>
    </row>
    <row r="257" spans="2:14" s="2" customFormat="1" x14ac:dyDescent="0.2">
      <c r="B257" s="22"/>
      <c r="C257" s="22" t="s">
        <v>213</v>
      </c>
      <c r="D257" s="38" t="s">
        <v>174</v>
      </c>
      <c r="E257" s="31"/>
      <c r="F257" s="31">
        <v>1</v>
      </c>
      <c r="G257" s="31">
        <v>19</v>
      </c>
      <c r="H257" s="24"/>
      <c r="I257" s="24">
        <v>3.1</v>
      </c>
      <c r="J257" s="25">
        <f t="shared" si="8"/>
        <v>58.9</v>
      </c>
      <c r="K257" s="32"/>
      <c r="L257" s="76" t="s">
        <v>135</v>
      </c>
      <c r="M257" s="98"/>
      <c r="N257" s="100"/>
    </row>
    <row r="258" spans="2:14" s="2" customFormat="1" x14ac:dyDescent="0.2">
      <c r="B258" s="22"/>
      <c r="C258" s="22"/>
      <c r="D258" s="38"/>
      <c r="E258" s="31"/>
      <c r="F258" s="31">
        <v>1</v>
      </c>
      <c r="G258" s="31">
        <v>6.35</v>
      </c>
      <c r="H258" s="24"/>
      <c r="I258" s="24">
        <v>3.1</v>
      </c>
      <c r="J258" s="25">
        <f t="shared" si="8"/>
        <v>19.684999999999999</v>
      </c>
      <c r="K258" s="32"/>
      <c r="L258" s="76" t="s">
        <v>135</v>
      </c>
      <c r="M258" s="98"/>
      <c r="N258" s="100"/>
    </row>
    <row r="259" spans="2:14" s="2" customFormat="1" x14ac:dyDescent="0.2">
      <c r="B259" s="22"/>
      <c r="C259" s="22" t="s">
        <v>323</v>
      </c>
      <c r="D259" s="38" t="s">
        <v>324</v>
      </c>
      <c r="E259" s="31"/>
      <c r="F259" s="31">
        <v>1</v>
      </c>
      <c r="G259" s="31">
        <v>2.6</v>
      </c>
      <c r="H259" s="24"/>
      <c r="I259" s="24">
        <v>3</v>
      </c>
      <c r="J259" s="25">
        <f>+F259*G259*I259</f>
        <v>7.8000000000000007</v>
      </c>
      <c r="K259" s="32"/>
      <c r="L259" s="76" t="s">
        <v>135</v>
      </c>
      <c r="M259" s="98"/>
      <c r="N259" s="100"/>
    </row>
    <row r="260" spans="2:14" s="2" customFormat="1" ht="25.5" x14ac:dyDescent="0.2">
      <c r="B260" s="22" t="str">
        <f>'Presup '!C45</f>
        <v>5.5</v>
      </c>
      <c r="C260" s="22"/>
      <c r="D260" s="23" t="str">
        <f>'Presup '!D45</f>
        <v>TABIQUE INTERIORES / tipo 2 - EMPLACADO AMBAS CARAS TIPO " RH "</v>
      </c>
      <c r="E260" s="24" t="str">
        <f>'Presup '!E45</f>
        <v>m2</v>
      </c>
      <c r="F260" s="24"/>
      <c r="G260" s="24"/>
      <c r="H260" s="24"/>
      <c r="I260" s="24"/>
      <c r="J260" s="25"/>
      <c r="K260" s="62">
        <f>SUM(J264:J291)</f>
        <v>286.94</v>
      </c>
      <c r="L260" s="76" t="s">
        <v>135</v>
      </c>
      <c r="M260" s="98"/>
      <c r="N260" s="100"/>
    </row>
    <row r="261" spans="2:14" s="2" customFormat="1" x14ac:dyDescent="0.2">
      <c r="B261" s="22"/>
      <c r="C261" s="22" t="s">
        <v>167</v>
      </c>
      <c r="D261" s="38" t="s">
        <v>353</v>
      </c>
      <c r="E261" s="24"/>
      <c r="F261" s="31">
        <v>1</v>
      </c>
      <c r="G261" s="31">
        <v>4.0999999999999996</v>
      </c>
      <c r="H261" s="24"/>
      <c r="I261" s="24">
        <v>3.4</v>
      </c>
      <c r="J261" s="25">
        <f t="shared" ref="J261:J271" si="9">+F261*G261*I261</f>
        <v>13.939999999999998</v>
      </c>
      <c r="K261" s="77"/>
      <c r="L261" s="76" t="s">
        <v>135</v>
      </c>
      <c r="M261" s="98"/>
      <c r="N261" s="100"/>
    </row>
    <row r="262" spans="2:14" s="2" customFormat="1" x14ac:dyDescent="0.2">
      <c r="B262" s="22"/>
      <c r="C262" s="22"/>
      <c r="D262" s="38"/>
      <c r="E262" s="24"/>
      <c r="F262" s="31">
        <v>1</v>
      </c>
      <c r="G262" s="31">
        <v>2</v>
      </c>
      <c r="H262" s="24"/>
      <c r="I262" s="24">
        <v>3.4</v>
      </c>
      <c r="J262" s="25">
        <f t="shared" si="9"/>
        <v>6.8</v>
      </c>
      <c r="K262" s="77"/>
      <c r="L262" s="76" t="s">
        <v>135</v>
      </c>
      <c r="M262" s="98"/>
      <c r="N262" s="100"/>
    </row>
    <row r="263" spans="2:14" s="2" customFormat="1" x14ac:dyDescent="0.2">
      <c r="B263" s="22"/>
      <c r="C263" s="22"/>
      <c r="D263" s="38"/>
      <c r="E263" s="24"/>
      <c r="F263" s="31">
        <v>1</v>
      </c>
      <c r="G263" s="31">
        <v>2.4</v>
      </c>
      <c r="H263" s="24"/>
      <c r="I263" s="24">
        <v>3.4</v>
      </c>
      <c r="J263" s="25">
        <f t="shared" si="9"/>
        <v>8.16</v>
      </c>
      <c r="K263" s="77"/>
      <c r="L263" s="76" t="s">
        <v>135</v>
      </c>
      <c r="M263" s="98"/>
      <c r="N263" s="100"/>
    </row>
    <row r="264" spans="2:14" s="2" customFormat="1" x14ac:dyDescent="0.2">
      <c r="B264" s="22"/>
      <c r="C264" s="22" t="s">
        <v>177</v>
      </c>
      <c r="D264" s="38" t="s">
        <v>178</v>
      </c>
      <c r="E264" s="24"/>
      <c r="F264" s="31">
        <v>1</v>
      </c>
      <c r="G264" s="31">
        <v>3.6</v>
      </c>
      <c r="H264" s="24"/>
      <c r="I264" s="24">
        <v>3.4</v>
      </c>
      <c r="J264" s="25">
        <f t="shared" si="9"/>
        <v>12.24</v>
      </c>
      <c r="K264" s="26"/>
      <c r="L264" s="76" t="s">
        <v>135</v>
      </c>
      <c r="M264" s="98"/>
      <c r="N264" s="100"/>
    </row>
    <row r="265" spans="2:14" s="2" customFormat="1" x14ac:dyDescent="0.2">
      <c r="B265" s="22"/>
      <c r="C265" s="22" t="s">
        <v>179</v>
      </c>
      <c r="D265" s="38" t="s">
        <v>180</v>
      </c>
      <c r="E265" s="24"/>
      <c r="F265" s="31">
        <v>1</v>
      </c>
      <c r="G265" s="31">
        <v>3.6</v>
      </c>
      <c r="H265" s="24"/>
      <c r="I265" s="24">
        <v>3.4</v>
      </c>
      <c r="J265" s="25">
        <f t="shared" si="9"/>
        <v>12.24</v>
      </c>
      <c r="K265" s="26"/>
      <c r="L265" s="76" t="s">
        <v>135</v>
      </c>
      <c r="M265" s="98"/>
      <c r="N265" s="100"/>
    </row>
    <row r="266" spans="2:14" s="2" customFormat="1" x14ac:dyDescent="0.2">
      <c r="B266" s="22"/>
      <c r="C266" s="22" t="s">
        <v>239</v>
      </c>
      <c r="D266" s="38" t="s">
        <v>210</v>
      </c>
      <c r="E266" s="24"/>
      <c r="F266" s="31">
        <v>1</v>
      </c>
      <c r="G266" s="31">
        <v>2.25</v>
      </c>
      <c r="H266" s="24"/>
      <c r="I266" s="24">
        <v>3.4</v>
      </c>
      <c r="J266" s="25">
        <f t="shared" si="9"/>
        <v>7.6499999999999995</v>
      </c>
      <c r="K266" s="26"/>
      <c r="L266" s="76" t="s">
        <v>135</v>
      </c>
      <c r="M266" s="98"/>
      <c r="N266" s="100"/>
    </row>
    <row r="267" spans="2:14" s="2" customFormat="1" x14ac:dyDescent="0.2">
      <c r="B267" s="22"/>
      <c r="C267" s="22" t="s">
        <v>229</v>
      </c>
      <c r="D267" s="38" t="s">
        <v>230</v>
      </c>
      <c r="E267" s="24"/>
      <c r="F267" s="31">
        <v>1</v>
      </c>
      <c r="G267" s="31">
        <v>2.25</v>
      </c>
      <c r="H267" s="24"/>
      <c r="I267" s="24">
        <v>3.4</v>
      </c>
      <c r="J267" s="25">
        <f t="shared" si="9"/>
        <v>7.6499999999999995</v>
      </c>
      <c r="K267" s="26"/>
      <c r="L267" s="76" t="s">
        <v>135</v>
      </c>
      <c r="M267" s="98"/>
      <c r="N267" s="100"/>
    </row>
    <row r="268" spans="2:14" s="2" customFormat="1" x14ac:dyDescent="0.2">
      <c r="B268" s="22"/>
      <c r="C268" s="22" t="s">
        <v>235</v>
      </c>
      <c r="D268" s="38" t="s">
        <v>176</v>
      </c>
      <c r="E268" s="24"/>
      <c r="F268" s="31">
        <v>2</v>
      </c>
      <c r="G268" s="31">
        <v>2.6</v>
      </c>
      <c r="H268" s="24"/>
      <c r="I268" s="24">
        <v>3.4</v>
      </c>
      <c r="J268" s="25">
        <f t="shared" si="9"/>
        <v>17.68</v>
      </c>
      <c r="K268" s="26"/>
      <c r="L268" s="76" t="s">
        <v>135</v>
      </c>
      <c r="M268" s="98"/>
      <c r="N268" s="100"/>
    </row>
    <row r="269" spans="2:14" s="2" customFormat="1" x14ac:dyDescent="0.2">
      <c r="B269" s="22"/>
      <c r="C269" s="22" t="s">
        <v>236</v>
      </c>
      <c r="D269" s="38" t="s">
        <v>178</v>
      </c>
      <c r="E269" s="24"/>
      <c r="F269" s="31">
        <v>1</v>
      </c>
      <c r="G269" s="31">
        <v>2.2000000000000002</v>
      </c>
      <c r="H269" s="24"/>
      <c r="I269" s="24">
        <v>3.4</v>
      </c>
      <c r="J269" s="25">
        <f t="shared" si="9"/>
        <v>7.48</v>
      </c>
      <c r="K269" s="26"/>
      <c r="L269" s="76" t="s">
        <v>135</v>
      </c>
      <c r="M269" s="98"/>
      <c r="N269" s="100"/>
    </row>
    <row r="270" spans="2:14" s="2" customFormat="1" x14ac:dyDescent="0.2">
      <c r="B270" s="22"/>
      <c r="C270" s="22" t="s">
        <v>237</v>
      </c>
      <c r="D270" s="38" t="s">
        <v>180</v>
      </c>
      <c r="E270" s="24"/>
      <c r="F270" s="31">
        <v>1</v>
      </c>
      <c r="G270" s="31">
        <v>2.2000000000000002</v>
      </c>
      <c r="H270" s="24"/>
      <c r="I270" s="24">
        <v>3.4</v>
      </c>
      <c r="J270" s="25">
        <f t="shared" si="9"/>
        <v>7.48</v>
      </c>
      <c r="K270" s="26"/>
      <c r="L270" s="76" t="s">
        <v>135</v>
      </c>
      <c r="M270" s="98"/>
      <c r="N270" s="100"/>
    </row>
    <row r="271" spans="2:14" s="2" customFormat="1" x14ac:dyDescent="0.2">
      <c r="B271" s="22"/>
      <c r="C271" s="22" t="s">
        <v>238</v>
      </c>
      <c r="D271" s="38" t="s">
        <v>200</v>
      </c>
      <c r="E271" s="24"/>
      <c r="F271" s="31">
        <v>1</v>
      </c>
      <c r="G271" s="31">
        <v>2.6</v>
      </c>
      <c r="H271" s="24"/>
      <c r="I271" s="24">
        <v>3.4</v>
      </c>
      <c r="J271" s="25">
        <f t="shared" si="9"/>
        <v>8.84</v>
      </c>
      <c r="K271" s="26"/>
      <c r="L271" s="76" t="s">
        <v>135</v>
      </c>
      <c r="M271" s="98"/>
      <c r="N271" s="100"/>
    </row>
    <row r="272" spans="2:14" s="2" customFormat="1" x14ac:dyDescent="0.2">
      <c r="B272" s="22"/>
      <c r="C272" s="22" t="s">
        <v>183</v>
      </c>
      <c r="D272" s="38" t="s">
        <v>180</v>
      </c>
      <c r="E272" s="24"/>
      <c r="F272" s="31">
        <v>1</v>
      </c>
      <c r="G272" s="31">
        <v>2.2000000000000002</v>
      </c>
      <c r="H272" s="24"/>
      <c r="I272" s="24">
        <v>3.4</v>
      </c>
      <c r="J272" s="25">
        <f t="shared" ref="J272:J278" si="10">+F272*G272*I272</f>
        <v>7.48</v>
      </c>
      <c r="K272" s="26"/>
      <c r="L272" s="76" t="s">
        <v>135</v>
      </c>
      <c r="M272" s="98"/>
      <c r="N272" s="100"/>
    </row>
    <row r="273" spans="2:14" s="2" customFormat="1" x14ac:dyDescent="0.2">
      <c r="B273" s="22"/>
      <c r="C273" s="22" t="s">
        <v>184</v>
      </c>
      <c r="D273" s="38" t="s">
        <v>178</v>
      </c>
      <c r="E273" s="24"/>
      <c r="F273" s="31">
        <v>1</v>
      </c>
      <c r="G273" s="31">
        <v>2.2000000000000002</v>
      </c>
      <c r="H273" s="24"/>
      <c r="I273" s="24">
        <v>3.4</v>
      </c>
      <c r="J273" s="25">
        <f t="shared" si="10"/>
        <v>7.48</v>
      </c>
      <c r="K273" s="26"/>
      <c r="L273" s="76" t="s">
        <v>135</v>
      </c>
      <c r="M273" s="98"/>
      <c r="N273" s="100"/>
    </row>
    <row r="274" spans="2:14" s="2" customFormat="1" x14ac:dyDescent="0.2">
      <c r="B274" s="22"/>
      <c r="C274" s="22" t="s">
        <v>185</v>
      </c>
      <c r="D274" s="38" t="s">
        <v>176</v>
      </c>
      <c r="E274" s="24"/>
      <c r="F274" s="31">
        <v>2</v>
      </c>
      <c r="G274" s="31">
        <v>2.6</v>
      </c>
      <c r="H274" s="24"/>
      <c r="I274" s="24">
        <v>3.4</v>
      </c>
      <c r="J274" s="25">
        <f t="shared" si="10"/>
        <v>17.68</v>
      </c>
      <c r="K274" s="26"/>
      <c r="L274" s="76" t="s">
        <v>135</v>
      </c>
      <c r="M274" s="98"/>
      <c r="N274" s="100"/>
    </row>
    <row r="275" spans="2:14" s="2" customFormat="1" x14ac:dyDescent="0.2">
      <c r="B275" s="22"/>
      <c r="C275" s="22" t="s">
        <v>196</v>
      </c>
      <c r="D275" s="38" t="s">
        <v>176</v>
      </c>
      <c r="E275" s="24"/>
      <c r="F275" s="31">
        <v>2</v>
      </c>
      <c r="G275" s="31">
        <v>2.6</v>
      </c>
      <c r="H275" s="24"/>
      <c r="I275" s="24">
        <v>3.4</v>
      </c>
      <c r="J275" s="25">
        <f t="shared" si="10"/>
        <v>17.68</v>
      </c>
      <c r="K275" s="26"/>
      <c r="L275" s="76" t="s">
        <v>135</v>
      </c>
      <c r="M275" s="98"/>
      <c r="N275" s="100"/>
    </row>
    <row r="276" spans="2:14" s="2" customFormat="1" x14ac:dyDescent="0.2">
      <c r="B276" s="22"/>
      <c r="C276" s="22" t="s">
        <v>197</v>
      </c>
      <c r="D276" s="38" t="s">
        <v>178</v>
      </c>
      <c r="E276" s="24"/>
      <c r="F276" s="31">
        <v>1</v>
      </c>
      <c r="G276" s="31">
        <v>2.2000000000000002</v>
      </c>
      <c r="H276" s="24"/>
      <c r="I276" s="24">
        <v>3.4</v>
      </c>
      <c r="J276" s="25">
        <f t="shared" si="10"/>
        <v>7.48</v>
      </c>
      <c r="K276" s="26"/>
      <c r="L276" s="76" t="s">
        <v>135</v>
      </c>
      <c r="M276" s="98"/>
      <c r="N276" s="100"/>
    </row>
    <row r="277" spans="2:14" s="2" customFormat="1" x14ac:dyDescent="0.2">
      <c r="B277" s="22"/>
      <c r="C277" s="22" t="s">
        <v>198</v>
      </c>
      <c r="D277" s="38" t="s">
        <v>180</v>
      </c>
      <c r="E277" s="24"/>
      <c r="F277" s="31">
        <v>1</v>
      </c>
      <c r="G277" s="31">
        <v>2.2000000000000002</v>
      </c>
      <c r="H277" s="24"/>
      <c r="I277" s="24">
        <v>3.4</v>
      </c>
      <c r="J277" s="25">
        <f t="shared" si="10"/>
        <v>7.48</v>
      </c>
      <c r="K277" s="26"/>
      <c r="L277" s="76" t="s">
        <v>135</v>
      </c>
      <c r="M277" s="98"/>
      <c r="N277" s="100"/>
    </row>
    <row r="278" spans="2:14" s="2" customFormat="1" x14ac:dyDescent="0.2">
      <c r="B278" s="22"/>
      <c r="C278" s="22" t="s">
        <v>199</v>
      </c>
      <c r="D278" s="38" t="s">
        <v>200</v>
      </c>
      <c r="E278" s="24"/>
      <c r="F278" s="31">
        <v>1</v>
      </c>
      <c r="G278" s="31">
        <v>2.6</v>
      </c>
      <c r="H278" s="24"/>
      <c r="I278" s="24">
        <v>3.4</v>
      </c>
      <c r="J278" s="25">
        <f t="shared" si="10"/>
        <v>8.84</v>
      </c>
      <c r="K278" s="26"/>
      <c r="L278" s="76" t="s">
        <v>135</v>
      </c>
      <c r="M278" s="98"/>
      <c r="N278" s="100"/>
    </row>
    <row r="279" spans="2:14" s="2" customFormat="1" x14ac:dyDescent="0.2">
      <c r="B279" s="22"/>
      <c r="C279" s="22" t="s">
        <v>201</v>
      </c>
      <c r="D279" s="38" t="s">
        <v>180</v>
      </c>
      <c r="E279" s="24"/>
      <c r="F279" s="31">
        <v>1</v>
      </c>
      <c r="G279" s="31">
        <v>2.2000000000000002</v>
      </c>
      <c r="H279" s="24"/>
      <c r="I279" s="24">
        <v>3.4</v>
      </c>
      <c r="J279" s="25">
        <f>+F279*G279*I279</f>
        <v>7.48</v>
      </c>
      <c r="K279" s="26"/>
      <c r="L279" s="76" t="s">
        <v>135</v>
      </c>
      <c r="M279" s="98"/>
      <c r="N279" s="100"/>
    </row>
    <row r="280" spans="2:14" s="2" customFormat="1" x14ac:dyDescent="0.2">
      <c r="B280" s="22"/>
      <c r="C280" s="22" t="s">
        <v>202</v>
      </c>
      <c r="D280" s="38" t="s">
        <v>178</v>
      </c>
      <c r="E280" s="24"/>
      <c r="F280" s="31">
        <v>1</v>
      </c>
      <c r="G280" s="31">
        <v>2.2000000000000002</v>
      </c>
      <c r="H280" s="24"/>
      <c r="I280" s="24">
        <v>3.4</v>
      </c>
      <c r="J280" s="25">
        <f>+F280*G280*I280</f>
        <v>7.48</v>
      </c>
      <c r="K280" s="26"/>
      <c r="L280" s="76" t="s">
        <v>135</v>
      </c>
      <c r="M280" s="98"/>
      <c r="N280" s="100"/>
    </row>
    <row r="281" spans="2:14" s="2" customFormat="1" x14ac:dyDescent="0.2">
      <c r="B281" s="22"/>
      <c r="C281" s="22" t="s">
        <v>203</v>
      </c>
      <c r="D281" s="38" t="s">
        <v>176</v>
      </c>
      <c r="E281" s="24"/>
      <c r="F281" s="31">
        <v>2</v>
      </c>
      <c r="G281" s="31">
        <v>2.6</v>
      </c>
      <c r="H281" s="24"/>
      <c r="I281" s="24">
        <v>3.4</v>
      </c>
      <c r="J281" s="25">
        <f>+F281*G281*I281</f>
        <v>17.68</v>
      </c>
      <c r="K281" s="26"/>
      <c r="L281" s="76" t="s">
        <v>135</v>
      </c>
      <c r="M281" s="98"/>
      <c r="N281" s="100"/>
    </row>
    <row r="282" spans="2:14" s="2" customFormat="1" x14ac:dyDescent="0.2">
      <c r="B282" s="22"/>
      <c r="C282" s="22" t="s">
        <v>207</v>
      </c>
      <c r="D282" s="38" t="s">
        <v>208</v>
      </c>
      <c r="E282" s="24"/>
      <c r="F282" s="31">
        <v>1</v>
      </c>
      <c r="G282" s="31">
        <v>3</v>
      </c>
      <c r="H282" s="24"/>
      <c r="I282" s="24">
        <v>3.1</v>
      </c>
      <c r="J282" s="25">
        <f>+F282*G282*I282</f>
        <v>9.3000000000000007</v>
      </c>
      <c r="K282" s="26"/>
      <c r="L282" s="76" t="s">
        <v>135</v>
      </c>
      <c r="M282" s="98"/>
      <c r="N282" s="100"/>
    </row>
    <row r="283" spans="2:14" s="2" customFormat="1" x14ac:dyDescent="0.2">
      <c r="B283" s="22"/>
      <c r="C283" s="22" t="s">
        <v>209</v>
      </c>
      <c r="D283" s="38" t="s">
        <v>210</v>
      </c>
      <c r="E283" s="24"/>
      <c r="F283" s="31">
        <v>1</v>
      </c>
      <c r="G283" s="31">
        <v>3</v>
      </c>
      <c r="H283" s="24"/>
      <c r="I283" s="24">
        <v>3.1</v>
      </c>
      <c r="J283" s="25">
        <f>+F283*G283*I283</f>
        <v>9.3000000000000007</v>
      </c>
      <c r="K283" s="26"/>
      <c r="L283" s="76" t="s">
        <v>135</v>
      </c>
      <c r="M283" s="98"/>
      <c r="N283" s="100"/>
    </row>
    <row r="284" spans="2:14" s="2" customFormat="1" x14ac:dyDescent="0.2">
      <c r="B284" s="22"/>
      <c r="C284" s="22"/>
      <c r="D284" s="38"/>
      <c r="E284" s="24"/>
      <c r="F284" s="31">
        <v>1</v>
      </c>
      <c r="G284" s="31">
        <v>2</v>
      </c>
      <c r="H284" s="24"/>
      <c r="I284" s="24">
        <v>3.1</v>
      </c>
      <c r="J284" s="25">
        <f t="shared" ref="J284:J291" si="11">+F284*G284*I284</f>
        <v>6.2</v>
      </c>
      <c r="K284" s="26"/>
      <c r="L284" s="76" t="s">
        <v>135</v>
      </c>
      <c r="M284" s="98"/>
      <c r="N284" s="100"/>
    </row>
    <row r="285" spans="2:14" s="2" customFormat="1" x14ac:dyDescent="0.2">
      <c r="B285" s="22"/>
      <c r="C285" s="22" t="s">
        <v>215</v>
      </c>
      <c r="D285" s="38" t="s">
        <v>176</v>
      </c>
      <c r="E285" s="24"/>
      <c r="F285" s="31">
        <v>2</v>
      </c>
      <c r="G285" s="31">
        <v>2.6</v>
      </c>
      <c r="H285" s="24"/>
      <c r="I285" s="24">
        <v>3.4</v>
      </c>
      <c r="J285" s="25">
        <f t="shared" si="11"/>
        <v>17.68</v>
      </c>
      <c r="K285" s="26"/>
      <c r="L285" s="76" t="s">
        <v>135</v>
      </c>
      <c r="M285" s="98"/>
      <c r="N285" s="100"/>
    </row>
    <row r="286" spans="2:14" s="2" customFormat="1" x14ac:dyDescent="0.2">
      <c r="B286" s="22"/>
      <c r="C286" s="22" t="s">
        <v>216</v>
      </c>
      <c r="D286" s="38" t="s">
        <v>178</v>
      </c>
      <c r="E286" s="24"/>
      <c r="F286" s="31">
        <v>1</v>
      </c>
      <c r="G286" s="31">
        <v>2.2000000000000002</v>
      </c>
      <c r="H286" s="24"/>
      <c r="I286" s="24">
        <v>3.4</v>
      </c>
      <c r="J286" s="25">
        <f t="shared" si="11"/>
        <v>7.48</v>
      </c>
      <c r="K286" s="26"/>
      <c r="L286" s="76" t="s">
        <v>135</v>
      </c>
      <c r="M286" s="98"/>
      <c r="N286" s="100"/>
    </row>
    <row r="287" spans="2:14" s="2" customFormat="1" x14ac:dyDescent="0.2">
      <c r="B287" s="22"/>
      <c r="C287" s="22" t="s">
        <v>217</v>
      </c>
      <c r="D287" s="38" t="s">
        <v>180</v>
      </c>
      <c r="E287" s="24"/>
      <c r="F287" s="31">
        <v>1</v>
      </c>
      <c r="G287" s="31">
        <v>2.2000000000000002</v>
      </c>
      <c r="H287" s="24"/>
      <c r="I287" s="24">
        <v>3.4</v>
      </c>
      <c r="J287" s="25">
        <f t="shared" si="11"/>
        <v>7.48</v>
      </c>
      <c r="K287" s="26"/>
      <c r="L287" s="76" t="s">
        <v>135</v>
      </c>
      <c r="M287" s="98"/>
      <c r="N287" s="100"/>
    </row>
    <row r="288" spans="2:14" s="2" customFormat="1" x14ac:dyDescent="0.2">
      <c r="B288" s="22"/>
      <c r="C288" s="22" t="s">
        <v>218</v>
      </c>
      <c r="D288" s="38" t="s">
        <v>200</v>
      </c>
      <c r="E288" s="24"/>
      <c r="F288" s="31">
        <v>1</v>
      </c>
      <c r="G288" s="31">
        <v>2.6</v>
      </c>
      <c r="H288" s="24"/>
      <c r="I288" s="24">
        <v>3.4</v>
      </c>
      <c r="J288" s="25">
        <f t="shared" si="11"/>
        <v>8.84</v>
      </c>
      <c r="K288" s="26"/>
      <c r="L288" s="76" t="s">
        <v>135</v>
      </c>
      <c r="M288" s="98"/>
      <c r="N288" s="100"/>
    </row>
    <row r="289" spans="2:14" s="2" customFormat="1" x14ac:dyDescent="0.2">
      <c r="B289" s="22"/>
      <c r="C289" s="22" t="s">
        <v>219</v>
      </c>
      <c r="D289" s="38" t="s">
        <v>180</v>
      </c>
      <c r="E289" s="24"/>
      <c r="F289" s="31">
        <v>1</v>
      </c>
      <c r="G289" s="31">
        <v>2.2000000000000002</v>
      </c>
      <c r="H289" s="24"/>
      <c r="I289" s="24">
        <v>3.4</v>
      </c>
      <c r="J289" s="25">
        <f t="shared" si="11"/>
        <v>7.48</v>
      </c>
      <c r="K289" s="26"/>
      <c r="L289" s="76" t="s">
        <v>135</v>
      </c>
      <c r="M289" s="98"/>
      <c r="N289" s="100"/>
    </row>
    <row r="290" spans="2:14" s="2" customFormat="1" x14ac:dyDescent="0.2">
      <c r="B290" s="22"/>
      <c r="C290" s="22" t="s">
        <v>220</v>
      </c>
      <c r="D290" s="38" t="s">
        <v>178</v>
      </c>
      <c r="E290" s="24"/>
      <c r="F290" s="31">
        <v>1</v>
      </c>
      <c r="G290" s="31">
        <v>2.2000000000000002</v>
      </c>
      <c r="H290" s="24"/>
      <c r="I290" s="24">
        <v>3.4</v>
      </c>
      <c r="J290" s="25">
        <f t="shared" si="11"/>
        <v>7.48</v>
      </c>
      <c r="K290" s="26"/>
      <c r="L290" s="76" t="s">
        <v>135</v>
      </c>
      <c r="M290" s="98"/>
      <c r="N290" s="100"/>
    </row>
    <row r="291" spans="2:14" s="2" customFormat="1" x14ac:dyDescent="0.2">
      <c r="B291" s="22"/>
      <c r="C291" s="22" t="s">
        <v>221</v>
      </c>
      <c r="D291" s="38" t="s">
        <v>176</v>
      </c>
      <c r="E291" s="24"/>
      <c r="F291" s="31">
        <v>2</v>
      </c>
      <c r="G291" s="31">
        <v>2.6</v>
      </c>
      <c r="H291" s="24"/>
      <c r="I291" s="24">
        <v>3.4</v>
      </c>
      <c r="J291" s="25">
        <f t="shared" si="11"/>
        <v>17.68</v>
      </c>
      <c r="K291" s="26"/>
      <c r="L291" s="76" t="s">
        <v>135</v>
      </c>
      <c r="M291" s="98"/>
      <c r="N291" s="100"/>
    </row>
    <row r="292" spans="2:14" s="2" customFormat="1" ht="25.5" x14ac:dyDescent="0.2">
      <c r="B292" s="22" t="str">
        <f>'Presup '!C46</f>
        <v>5.6</v>
      </c>
      <c r="C292" s="22"/>
      <c r="D292" s="23" t="str">
        <f>'Presup '!D46</f>
        <v xml:space="preserve">TABIQUE INTERIORES / tipo 3 - EMPLACADO 1 cara tipo" IMPACT" y 1 cara  STANDARD </v>
      </c>
      <c r="E292" s="24" t="str">
        <f>'Presup '!E46</f>
        <v>m2</v>
      </c>
      <c r="F292" s="24"/>
      <c r="G292" s="24"/>
      <c r="H292" s="24"/>
      <c r="I292" s="24"/>
      <c r="J292" s="25"/>
      <c r="K292" s="62">
        <f>SUM(J293)</f>
        <v>9</v>
      </c>
      <c r="L292" s="76" t="s">
        <v>135</v>
      </c>
      <c r="M292" s="98"/>
      <c r="N292" s="100"/>
    </row>
    <row r="293" spans="2:14" s="2" customFormat="1" x14ac:dyDescent="0.2">
      <c r="B293" s="22"/>
      <c r="C293" s="22" t="s">
        <v>298</v>
      </c>
      <c r="D293" s="38" t="s">
        <v>299</v>
      </c>
      <c r="E293" s="24"/>
      <c r="F293" s="31">
        <v>1</v>
      </c>
      <c r="G293" s="31">
        <v>3</v>
      </c>
      <c r="H293" s="24"/>
      <c r="I293" s="24">
        <v>3</v>
      </c>
      <c r="J293" s="25">
        <f>+F293*G293*I293</f>
        <v>9</v>
      </c>
      <c r="K293" s="26"/>
      <c r="L293" s="76" t="s">
        <v>135</v>
      </c>
      <c r="M293" s="98"/>
      <c r="N293" s="100"/>
    </row>
    <row r="294" spans="2:14" s="2" customFormat="1" ht="25.5" x14ac:dyDescent="0.2">
      <c r="B294" s="22" t="str">
        <f>'Presup '!C47</f>
        <v>5.7</v>
      </c>
      <c r="C294" s="22"/>
      <c r="D294" s="23" t="str">
        <f>'Presup '!D47</f>
        <v>TABIQUE INTERIORES / tipo 4 - EMPLACADO 1 cara  tipo" RH " y 1 cara STANDARD</v>
      </c>
      <c r="E294" s="24" t="str">
        <f>'Presup '!E47</f>
        <v>m2</v>
      </c>
      <c r="F294" s="24"/>
      <c r="G294" s="24"/>
      <c r="H294" s="24"/>
      <c r="I294" s="24"/>
      <c r="J294" s="25"/>
      <c r="K294" s="62">
        <f>SUM(J295:J336)</f>
        <v>445.77000000000004</v>
      </c>
      <c r="L294" s="76" t="s">
        <v>135</v>
      </c>
      <c r="M294" s="98"/>
      <c r="N294" s="100"/>
    </row>
    <row r="295" spans="2:14" s="2" customFormat="1" x14ac:dyDescent="0.2">
      <c r="B295" s="22"/>
      <c r="C295" s="22" t="s">
        <v>119</v>
      </c>
      <c r="D295" s="38" t="s">
        <v>120</v>
      </c>
      <c r="E295" s="24"/>
      <c r="F295" s="31">
        <v>2</v>
      </c>
      <c r="G295" s="31">
        <v>1.45</v>
      </c>
      <c r="H295" s="24"/>
      <c r="I295" s="24">
        <v>2.5</v>
      </c>
      <c r="J295" s="25">
        <f t="shared" ref="J295:J311" si="12">+F295*G295*I295</f>
        <v>7.25</v>
      </c>
      <c r="K295" s="26"/>
      <c r="L295" s="76" t="s">
        <v>135</v>
      </c>
      <c r="M295" s="98"/>
      <c r="N295" s="100"/>
    </row>
    <row r="296" spans="2:14" s="2" customFormat="1" x14ac:dyDescent="0.2">
      <c r="B296" s="22"/>
      <c r="C296" s="22"/>
      <c r="D296" s="38"/>
      <c r="E296" s="24"/>
      <c r="F296" s="31">
        <v>1</v>
      </c>
      <c r="G296" s="31">
        <v>4.8</v>
      </c>
      <c r="H296" s="24"/>
      <c r="I296" s="24">
        <v>2.5</v>
      </c>
      <c r="J296" s="25">
        <f t="shared" si="12"/>
        <v>12</v>
      </c>
      <c r="K296" s="26"/>
      <c r="L296" s="76" t="s">
        <v>135</v>
      </c>
      <c r="M296" s="98"/>
      <c r="N296" s="100"/>
    </row>
    <row r="297" spans="2:14" s="2" customFormat="1" x14ac:dyDescent="0.2">
      <c r="B297" s="22"/>
      <c r="C297" s="22"/>
      <c r="D297" s="38"/>
      <c r="E297" s="24"/>
      <c r="F297" s="31">
        <v>1</v>
      </c>
      <c r="G297" s="31">
        <v>2</v>
      </c>
      <c r="H297" s="24"/>
      <c r="I297" s="24">
        <v>2.5</v>
      </c>
      <c r="J297" s="25">
        <f t="shared" si="12"/>
        <v>5</v>
      </c>
      <c r="K297" s="26"/>
      <c r="L297" s="76" t="s">
        <v>135</v>
      </c>
      <c r="M297" s="98"/>
      <c r="N297" s="100"/>
    </row>
    <row r="298" spans="2:14" s="2" customFormat="1" x14ac:dyDescent="0.2">
      <c r="B298" s="22"/>
      <c r="C298" s="22" t="s">
        <v>163</v>
      </c>
      <c r="D298" s="38" t="s">
        <v>164</v>
      </c>
      <c r="E298" s="24"/>
      <c r="F298" s="31">
        <v>2</v>
      </c>
      <c r="G298" s="31">
        <v>4.2</v>
      </c>
      <c r="H298" s="24"/>
      <c r="I298" s="24">
        <v>3.4</v>
      </c>
      <c r="J298" s="25">
        <f t="shared" si="12"/>
        <v>28.56</v>
      </c>
      <c r="K298" s="26"/>
      <c r="L298" s="76" t="s">
        <v>135</v>
      </c>
      <c r="M298" s="98"/>
      <c r="N298" s="100"/>
    </row>
    <row r="299" spans="2:14" s="2" customFormat="1" x14ac:dyDescent="0.2">
      <c r="B299" s="22"/>
      <c r="C299" s="22"/>
      <c r="D299" s="38"/>
      <c r="E299" s="24"/>
      <c r="F299" s="31">
        <v>2</v>
      </c>
      <c r="G299" s="31">
        <v>10.050000000000001</v>
      </c>
      <c r="H299" s="24"/>
      <c r="I299" s="24">
        <v>3.4</v>
      </c>
      <c r="J299" s="25">
        <f t="shared" si="12"/>
        <v>68.34</v>
      </c>
      <c r="K299" s="26"/>
      <c r="L299" s="76" t="s">
        <v>135</v>
      </c>
      <c r="M299" s="98"/>
      <c r="N299" s="100"/>
    </row>
    <row r="300" spans="2:14" s="2" customFormat="1" x14ac:dyDescent="0.2">
      <c r="B300" s="22"/>
      <c r="C300" s="22" t="s">
        <v>175</v>
      </c>
      <c r="D300" s="38" t="s">
        <v>176</v>
      </c>
      <c r="E300" s="24"/>
      <c r="F300" s="31">
        <v>1</v>
      </c>
      <c r="G300" s="31">
        <v>1.5</v>
      </c>
      <c r="H300" s="24"/>
      <c r="I300" s="24">
        <v>3.4</v>
      </c>
      <c r="J300" s="25">
        <f t="shared" si="12"/>
        <v>5.0999999999999996</v>
      </c>
      <c r="K300" s="26"/>
      <c r="L300" s="76" t="s">
        <v>135</v>
      </c>
      <c r="M300" s="98"/>
      <c r="N300" s="100"/>
    </row>
    <row r="301" spans="2:14" s="2" customFormat="1" x14ac:dyDescent="0.2">
      <c r="B301" s="22"/>
      <c r="C301" s="22" t="s">
        <v>177</v>
      </c>
      <c r="D301" s="38" t="s">
        <v>178</v>
      </c>
      <c r="E301" s="24"/>
      <c r="F301" s="31">
        <v>1</v>
      </c>
      <c r="G301" s="31">
        <v>3.5</v>
      </c>
      <c r="H301" s="24"/>
      <c r="I301" s="24">
        <v>3.4</v>
      </c>
      <c r="J301" s="25">
        <f t="shared" si="12"/>
        <v>11.9</v>
      </c>
      <c r="K301" s="26"/>
      <c r="L301" s="76" t="s">
        <v>135</v>
      </c>
      <c r="M301" s="98"/>
      <c r="N301" s="100"/>
    </row>
    <row r="302" spans="2:14" s="2" customFormat="1" x14ac:dyDescent="0.2">
      <c r="B302" s="22"/>
      <c r="C302" s="22" t="s">
        <v>179</v>
      </c>
      <c r="D302" s="38" t="s">
        <v>180</v>
      </c>
      <c r="E302" s="24"/>
      <c r="F302" s="31">
        <v>1</v>
      </c>
      <c r="G302" s="31">
        <v>4</v>
      </c>
      <c r="H302" s="24"/>
      <c r="I302" s="24">
        <v>3.4</v>
      </c>
      <c r="J302" s="25">
        <f t="shared" si="12"/>
        <v>13.6</v>
      </c>
      <c r="K302" s="26"/>
      <c r="L302" s="76" t="s">
        <v>135</v>
      </c>
      <c r="M302" s="98"/>
      <c r="N302" s="100"/>
    </row>
    <row r="303" spans="2:14" s="2" customFormat="1" x14ac:dyDescent="0.2">
      <c r="B303" s="22"/>
      <c r="C303" s="22" t="s">
        <v>239</v>
      </c>
      <c r="D303" s="38" t="s">
        <v>210</v>
      </c>
      <c r="E303" s="24"/>
      <c r="F303" s="31">
        <v>1</v>
      </c>
      <c r="G303" s="31">
        <v>2.25</v>
      </c>
      <c r="H303" s="24"/>
      <c r="I303" s="24">
        <v>3.4</v>
      </c>
      <c r="J303" s="25">
        <f t="shared" si="12"/>
        <v>7.6499999999999995</v>
      </c>
      <c r="K303" s="26"/>
      <c r="L303" s="76" t="s">
        <v>135</v>
      </c>
      <c r="M303" s="98"/>
      <c r="N303" s="100"/>
    </row>
    <row r="304" spans="2:14" s="2" customFormat="1" x14ac:dyDescent="0.2">
      <c r="B304" s="22"/>
      <c r="C304" s="22"/>
      <c r="D304" s="38"/>
      <c r="E304" s="24"/>
      <c r="F304" s="31">
        <v>2</v>
      </c>
      <c r="G304" s="31">
        <v>4</v>
      </c>
      <c r="H304" s="24"/>
      <c r="I304" s="24">
        <v>3.4</v>
      </c>
      <c r="J304" s="25">
        <f t="shared" si="12"/>
        <v>27.2</v>
      </c>
      <c r="K304" s="26"/>
      <c r="L304" s="76" t="s">
        <v>135</v>
      </c>
      <c r="M304" s="98"/>
      <c r="N304" s="100"/>
    </row>
    <row r="305" spans="2:14" s="2" customFormat="1" x14ac:dyDescent="0.2">
      <c r="B305" s="22"/>
      <c r="C305" s="22" t="s">
        <v>229</v>
      </c>
      <c r="D305" s="38" t="s">
        <v>230</v>
      </c>
      <c r="E305" s="24"/>
      <c r="F305" s="31">
        <v>1</v>
      </c>
      <c r="G305" s="31">
        <v>2.25</v>
      </c>
      <c r="H305" s="24"/>
      <c r="I305" s="24">
        <v>3.4</v>
      </c>
      <c r="J305" s="25">
        <f t="shared" si="12"/>
        <v>7.6499999999999995</v>
      </c>
      <c r="K305" s="26"/>
      <c r="L305" s="76" t="s">
        <v>135</v>
      </c>
      <c r="M305" s="98"/>
      <c r="N305" s="100"/>
    </row>
    <row r="306" spans="2:14" s="2" customFormat="1" x14ac:dyDescent="0.2">
      <c r="B306" s="22"/>
      <c r="C306" s="22" t="s">
        <v>234</v>
      </c>
      <c r="D306" s="38" t="s">
        <v>187</v>
      </c>
      <c r="E306" s="24"/>
      <c r="F306" s="31">
        <v>1</v>
      </c>
      <c r="G306" s="31">
        <v>0.95</v>
      </c>
      <c r="H306" s="24"/>
      <c r="I306" s="24">
        <v>3.4</v>
      </c>
      <c r="J306" s="25">
        <f t="shared" si="12"/>
        <v>3.23</v>
      </c>
      <c r="K306" s="26"/>
      <c r="L306" s="76" t="s">
        <v>135</v>
      </c>
      <c r="M306" s="98"/>
      <c r="N306" s="100"/>
    </row>
    <row r="307" spans="2:14" s="2" customFormat="1" x14ac:dyDescent="0.2">
      <c r="B307" s="22"/>
      <c r="C307" s="22" t="s">
        <v>235</v>
      </c>
      <c r="D307" s="38" t="s">
        <v>176</v>
      </c>
      <c r="E307" s="24"/>
      <c r="F307" s="31">
        <v>1</v>
      </c>
      <c r="G307" s="31">
        <v>1.5</v>
      </c>
      <c r="H307" s="24"/>
      <c r="I307" s="24">
        <v>3.4</v>
      </c>
      <c r="J307" s="25">
        <f t="shared" si="12"/>
        <v>5.0999999999999996</v>
      </c>
      <c r="K307" s="26"/>
      <c r="L307" s="76" t="s">
        <v>135</v>
      </c>
      <c r="M307" s="98"/>
      <c r="N307" s="100"/>
    </row>
    <row r="308" spans="2:14" s="2" customFormat="1" x14ac:dyDescent="0.2">
      <c r="B308" s="22"/>
      <c r="C308" s="22" t="s">
        <v>236</v>
      </c>
      <c r="D308" s="38" t="s">
        <v>178</v>
      </c>
      <c r="E308" s="24"/>
      <c r="F308" s="31">
        <v>1</v>
      </c>
      <c r="G308" s="31">
        <v>3.5</v>
      </c>
      <c r="H308" s="24"/>
      <c r="I308" s="24">
        <v>3.4</v>
      </c>
      <c r="J308" s="25">
        <f t="shared" si="12"/>
        <v>11.9</v>
      </c>
      <c r="K308" s="26"/>
      <c r="L308" s="76" t="s">
        <v>135</v>
      </c>
      <c r="M308" s="98"/>
      <c r="N308" s="100"/>
    </row>
    <row r="309" spans="2:14" s="2" customFormat="1" x14ac:dyDescent="0.2">
      <c r="B309" s="22"/>
      <c r="C309" s="22" t="s">
        <v>237</v>
      </c>
      <c r="D309" s="38" t="s">
        <v>180</v>
      </c>
      <c r="E309" s="24"/>
      <c r="F309" s="31">
        <v>1</v>
      </c>
      <c r="G309" s="31">
        <v>3.5</v>
      </c>
      <c r="H309" s="24"/>
      <c r="I309" s="24">
        <v>3.4</v>
      </c>
      <c r="J309" s="25">
        <f t="shared" si="12"/>
        <v>11.9</v>
      </c>
      <c r="K309" s="26"/>
      <c r="L309" s="76" t="s">
        <v>135</v>
      </c>
      <c r="M309" s="98"/>
      <c r="N309" s="100"/>
    </row>
    <row r="310" spans="2:14" s="2" customFormat="1" x14ac:dyDescent="0.2">
      <c r="B310" s="22"/>
      <c r="C310" s="22" t="s">
        <v>238</v>
      </c>
      <c r="D310" s="38" t="s">
        <v>200</v>
      </c>
      <c r="E310" s="24"/>
      <c r="F310" s="31">
        <v>1</v>
      </c>
      <c r="G310" s="31">
        <v>1.2</v>
      </c>
      <c r="H310" s="24"/>
      <c r="I310" s="24">
        <v>3.4</v>
      </c>
      <c r="J310" s="25">
        <f t="shared" si="12"/>
        <v>4.08</v>
      </c>
      <c r="K310" s="26"/>
      <c r="L310" s="76" t="s">
        <v>135</v>
      </c>
      <c r="M310" s="98"/>
      <c r="N310" s="100"/>
    </row>
    <row r="311" spans="2:14" s="2" customFormat="1" x14ac:dyDescent="0.2">
      <c r="B311" s="22"/>
      <c r="C311" s="22" t="s">
        <v>183</v>
      </c>
      <c r="D311" s="38" t="s">
        <v>180</v>
      </c>
      <c r="E311" s="24"/>
      <c r="F311" s="31">
        <v>1</v>
      </c>
      <c r="G311" s="31">
        <v>3.5</v>
      </c>
      <c r="H311" s="24"/>
      <c r="I311" s="24">
        <v>3.4</v>
      </c>
      <c r="J311" s="25">
        <f t="shared" si="12"/>
        <v>11.9</v>
      </c>
      <c r="K311" s="26"/>
      <c r="L311" s="76" t="s">
        <v>135</v>
      </c>
      <c r="M311" s="98"/>
      <c r="N311" s="100"/>
    </row>
    <row r="312" spans="2:14" s="2" customFormat="1" x14ac:dyDescent="0.2">
      <c r="B312" s="22"/>
      <c r="C312" s="22" t="s">
        <v>184</v>
      </c>
      <c r="D312" s="38" t="s">
        <v>178</v>
      </c>
      <c r="E312" s="24"/>
      <c r="F312" s="31">
        <v>1</v>
      </c>
      <c r="G312" s="31">
        <v>3.5</v>
      </c>
      <c r="H312" s="24"/>
      <c r="I312" s="24">
        <v>3.4</v>
      </c>
      <c r="J312" s="25">
        <f t="shared" ref="J312:J320" si="13">+F312*G312*I312</f>
        <v>11.9</v>
      </c>
      <c r="K312" s="26"/>
      <c r="L312" s="76" t="s">
        <v>135</v>
      </c>
      <c r="M312" s="98"/>
      <c r="N312" s="100"/>
    </row>
    <row r="313" spans="2:14" s="2" customFormat="1" x14ac:dyDescent="0.2">
      <c r="B313" s="22"/>
      <c r="C313" s="22" t="s">
        <v>185</v>
      </c>
      <c r="D313" s="38" t="s">
        <v>176</v>
      </c>
      <c r="E313" s="24"/>
      <c r="F313" s="31">
        <v>1</v>
      </c>
      <c r="G313" s="31">
        <v>1.5</v>
      </c>
      <c r="H313" s="24"/>
      <c r="I313" s="24">
        <v>3.4</v>
      </c>
      <c r="J313" s="25">
        <f t="shared" si="13"/>
        <v>5.0999999999999996</v>
      </c>
      <c r="K313" s="26"/>
      <c r="L313" s="76" t="s">
        <v>135</v>
      </c>
      <c r="M313" s="98"/>
      <c r="N313" s="100"/>
    </row>
    <row r="314" spans="2:14" s="2" customFormat="1" x14ac:dyDescent="0.2">
      <c r="B314" s="22"/>
      <c r="C314" s="22" t="s">
        <v>186</v>
      </c>
      <c r="D314" s="38" t="s">
        <v>187</v>
      </c>
      <c r="E314" s="24"/>
      <c r="F314" s="31">
        <v>1</v>
      </c>
      <c r="G314" s="31">
        <v>0.95</v>
      </c>
      <c r="H314" s="24"/>
      <c r="I314" s="24">
        <v>3.4</v>
      </c>
      <c r="J314" s="25">
        <f t="shared" si="13"/>
        <v>3.23</v>
      </c>
      <c r="K314" s="26"/>
      <c r="L314" s="76" t="s">
        <v>135</v>
      </c>
      <c r="M314" s="98"/>
      <c r="N314" s="100"/>
    </row>
    <row r="315" spans="2:14" s="2" customFormat="1" x14ac:dyDescent="0.2">
      <c r="B315" s="22"/>
      <c r="C315" s="22" t="s">
        <v>195</v>
      </c>
      <c r="D315" s="38" t="s">
        <v>187</v>
      </c>
      <c r="E315" s="24"/>
      <c r="F315" s="31">
        <v>1</v>
      </c>
      <c r="G315" s="31">
        <v>0.95</v>
      </c>
      <c r="H315" s="24"/>
      <c r="I315" s="24">
        <v>3.4</v>
      </c>
      <c r="J315" s="25">
        <f t="shared" si="13"/>
        <v>3.23</v>
      </c>
      <c r="K315" s="26"/>
      <c r="L315" s="76" t="s">
        <v>135</v>
      </c>
      <c r="M315" s="98"/>
      <c r="N315" s="100"/>
    </row>
    <row r="316" spans="2:14" s="2" customFormat="1" x14ac:dyDescent="0.2">
      <c r="B316" s="22"/>
      <c r="C316" s="22" t="s">
        <v>196</v>
      </c>
      <c r="D316" s="38" t="s">
        <v>176</v>
      </c>
      <c r="E316" s="24"/>
      <c r="F316" s="31">
        <v>1</v>
      </c>
      <c r="G316" s="31">
        <v>1.5</v>
      </c>
      <c r="H316" s="24"/>
      <c r="I316" s="24">
        <v>3.4</v>
      </c>
      <c r="J316" s="25">
        <f t="shared" si="13"/>
        <v>5.0999999999999996</v>
      </c>
      <c r="K316" s="26"/>
      <c r="L316" s="76" t="s">
        <v>135</v>
      </c>
      <c r="M316" s="98"/>
      <c r="N316" s="100"/>
    </row>
    <row r="317" spans="2:14" s="2" customFormat="1" x14ac:dyDescent="0.2">
      <c r="B317" s="22"/>
      <c r="C317" s="22" t="s">
        <v>197</v>
      </c>
      <c r="D317" s="38" t="s">
        <v>178</v>
      </c>
      <c r="E317" s="24"/>
      <c r="F317" s="31">
        <v>1</v>
      </c>
      <c r="G317" s="31">
        <v>3.5</v>
      </c>
      <c r="H317" s="24"/>
      <c r="I317" s="24">
        <v>3.4</v>
      </c>
      <c r="J317" s="25">
        <f t="shared" si="13"/>
        <v>11.9</v>
      </c>
      <c r="K317" s="26"/>
      <c r="L317" s="76" t="s">
        <v>135</v>
      </c>
      <c r="M317" s="98"/>
      <c r="N317" s="100"/>
    </row>
    <row r="318" spans="2:14" s="2" customFormat="1" x14ac:dyDescent="0.2">
      <c r="B318" s="22"/>
      <c r="C318" s="22" t="s">
        <v>198</v>
      </c>
      <c r="D318" s="38" t="s">
        <v>180</v>
      </c>
      <c r="E318" s="24"/>
      <c r="F318" s="31">
        <v>1</v>
      </c>
      <c r="G318" s="31">
        <v>3.5</v>
      </c>
      <c r="H318" s="24"/>
      <c r="I318" s="24">
        <v>3.4</v>
      </c>
      <c r="J318" s="25">
        <f t="shared" si="13"/>
        <v>11.9</v>
      </c>
      <c r="K318" s="26"/>
      <c r="L318" s="76" t="s">
        <v>135</v>
      </c>
      <c r="M318" s="98"/>
      <c r="N318" s="100"/>
    </row>
    <row r="319" spans="2:14" s="2" customFormat="1" x14ac:dyDescent="0.2">
      <c r="B319" s="22"/>
      <c r="C319" s="22" t="s">
        <v>199</v>
      </c>
      <c r="D319" s="38" t="s">
        <v>200</v>
      </c>
      <c r="E319" s="24"/>
      <c r="F319" s="31">
        <v>1</v>
      </c>
      <c r="G319" s="31">
        <v>1.2</v>
      </c>
      <c r="H319" s="24"/>
      <c r="I319" s="24">
        <v>3.4</v>
      </c>
      <c r="J319" s="25">
        <f t="shared" si="13"/>
        <v>4.08</v>
      </c>
      <c r="K319" s="26"/>
      <c r="L319" s="76" t="s">
        <v>135</v>
      </c>
      <c r="M319" s="98"/>
      <c r="N319" s="100"/>
    </row>
    <row r="320" spans="2:14" s="2" customFormat="1" x14ac:dyDescent="0.2">
      <c r="B320" s="22"/>
      <c r="C320" s="22" t="s">
        <v>201</v>
      </c>
      <c r="D320" s="38" t="s">
        <v>180</v>
      </c>
      <c r="E320" s="24"/>
      <c r="F320" s="31">
        <v>1</v>
      </c>
      <c r="G320" s="31">
        <v>3.5</v>
      </c>
      <c r="H320" s="24"/>
      <c r="I320" s="24">
        <v>3.4</v>
      </c>
      <c r="J320" s="25">
        <f t="shared" si="13"/>
        <v>11.9</v>
      </c>
      <c r="K320" s="26"/>
      <c r="L320" s="76" t="s">
        <v>135</v>
      </c>
      <c r="M320" s="98"/>
      <c r="N320" s="100"/>
    </row>
    <row r="321" spans="1:256" s="2" customFormat="1" x14ac:dyDescent="0.2">
      <c r="B321" s="22"/>
      <c r="C321" s="22" t="s">
        <v>202</v>
      </c>
      <c r="D321" s="38" t="s">
        <v>178</v>
      </c>
      <c r="E321" s="24"/>
      <c r="F321" s="31">
        <v>1</v>
      </c>
      <c r="G321" s="31">
        <v>3.5</v>
      </c>
      <c r="H321" s="24"/>
      <c r="I321" s="24">
        <v>3.4</v>
      </c>
      <c r="J321" s="25">
        <f t="shared" ref="J321:J326" si="14">+F321*G321*I321</f>
        <v>11.9</v>
      </c>
      <c r="K321" s="26"/>
      <c r="L321" s="76" t="s">
        <v>135</v>
      </c>
      <c r="M321" s="98"/>
      <c r="N321" s="100"/>
    </row>
    <row r="322" spans="1:256" s="2" customFormat="1" x14ac:dyDescent="0.2">
      <c r="B322" s="22"/>
      <c r="C322" s="22" t="s">
        <v>203</v>
      </c>
      <c r="D322" s="38" t="s">
        <v>176</v>
      </c>
      <c r="E322" s="24"/>
      <c r="F322" s="31">
        <v>1</v>
      </c>
      <c r="G322" s="31">
        <v>1.5</v>
      </c>
      <c r="H322" s="24"/>
      <c r="I322" s="24">
        <v>3.4</v>
      </c>
      <c r="J322" s="25">
        <f t="shared" si="14"/>
        <v>5.0999999999999996</v>
      </c>
      <c r="K322" s="26"/>
      <c r="L322" s="76" t="s">
        <v>135</v>
      </c>
      <c r="M322" s="98"/>
      <c r="N322" s="100"/>
    </row>
    <row r="323" spans="1:256" s="2" customFormat="1" x14ac:dyDescent="0.2">
      <c r="B323" s="22"/>
      <c r="C323" s="22" t="s">
        <v>204</v>
      </c>
      <c r="D323" s="38" t="s">
        <v>187</v>
      </c>
      <c r="E323" s="24"/>
      <c r="F323" s="31">
        <v>1</v>
      </c>
      <c r="G323" s="31">
        <v>0.95</v>
      </c>
      <c r="H323" s="24"/>
      <c r="I323" s="24">
        <v>3.4</v>
      </c>
      <c r="J323" s="25">
        <f t="shared" si="14"/>
        <v>3.23</v>
      </c>
      <c r="K323" s="26"/>
      <c r="L323" s="76" t="s">
        <v>135</v>
      </c>
      <c r="M323" s="98"/>
      <c r="N323" s="100"/>
    </row>
    <row r="324" spans="1:256" s="2" customFormat="1" x14ac:dyDescent="0.2">
      <c r="B324" s="22"/>
      <c r="C324" s="22" t="s">
        <v>298</v>
      </c>
      <c r="D324" s="38" t="s">
        <v>299</v>
      </c>
      <c r="E324" s="24"/>
      <c r="F324" s="31">
        <v>1</v>
      </c>
      <c r="G324" s="31">
        <v>3</v>
      </c>
      <c r="H324" s="24"/>
      <c r="I324" s="24">
        <v>3.1</v>
      </c>
      <c r="J324" s="25">
        <f t="shared" si="14"/>
        <v>9.3000000000000007</v>
      </c>
      <c r="K324" s="26"/>
      <c r="L324" s="76" t="s">
        <v>135</v>
      </c>
      <c r="M324" s="98"/>
      <c r="N324" s="100"/>
    </row>
    <row r="325" spans="1:256" x14ac:dyDescent="0.2">
      <c r="A325" s="2"/>
      <c r="B325" s="22"/>
      <c r="C325" s="22" t="s">
        <v>207</v>
      </c>
      <c r="D325" s="38" t="s">
        <v>208</v>
      </c>
      <c r="E325" s="24"/>
      <c r="F325" s="31">
        <v>1</v>
      </c>
      <c r="G325" s="31">
        <v>3.6</v>
      </c>
      <c r="H325" s="24"/>
      <c r="I325" s="24">
        <v>3.1</v>
      </c>
      <c r="J325" s="25">
        <f t="shared" si="14"/>
        <v>11.16</v>
      </c>
      <c r="K325" s="26"/>
      <c r="L325" s="76" t="s">
        <v>135</v>
      </c>
      <c r="M325" s="98"/>
      <c r="N325" s="100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2" customFormat="1" x14ac:dyDescent="0.2">
      <c r="B326" s="22"/>
      <c r="C326" s="22" t="s">
        <v>209</v>
      </c>
      <c r="D326" s="38" t="s">
        <v>210</v>
      </c>
      <c r="E326" s="24"/>
      <c r="F326" s="31">
        <v>2</v>
      </c>
      <c r="G326" s="31">
        <v>3.1</v>
      </c>
      <c r="H326" s="24"/>
      <c r="I326" s="24">
        <v>3.1</v>
      </c>
      <c r="J326" s="25">
        <f t="shared" si="14"/>
        <v>19.220000000000002</v>
      </c>
      <c r="K326" s="26"/>
      <c r="L326" s="76" t="s">
        <v>135</v>
      </c>
      <c r="M326" s="98"/>
      <c r="N326" s="100"/>
    </row>
    <row r="327" spans="1:256" s="2" customFormat="1" x14ac:dyDescent="0.2">
      <c r="B327" s="22"/>
      <c r="C327" s="22"/>
      <c r="D327" s="38"/>
      <c r="E327" s="24"/>
      <c r="F327" s="31">
        <v>1</v>
      </c>
      <c r="G327" s="31">
        <v>2.2000000000000002</v>
      </c>
      <c r="H327" s="24"/>
      <c r="I327" s="24">
        <v>3.1</v>
      </c>
      <c r="J327" s="25">
        <f t="shared" ref="J327:J336" si="15">+F327*G327*I327</f>
        <v>6.8200000000000012</v>
      </c>
      <c r="K327" s="26"/>
      <c r="L327" s="76" t="s">
        <v>135</v>
      </c>
      <c r="M327" s="98"/>
      <c r="N327" s="100"/>
    </row>
    <row r="328" spans="1:256" s="2" customFormat="1" x14ac:dyDescent="0.2">
      <c r="B328" s="22"/>
      <c r="C328" s="22" t="s">
        <v>214</v>
      </c>
      <c r="D328" s="38" t="s">
        <v>187</v>
      </c>
      <c r="E328" s="24"/>
      <c r="F328" s="31">
        <v>1</v>
      </c>
      <c r="G328" s="31">
        <v>0.95</v>
      </c>
      <c r="H328" s="24"/>
      <c r="I328" s="24">
        <v>3.4</v>
      </c>
      <c r="J328" s="25">
        <f t="shared" si="15"/>
        <v>3.23</v>
      </c>
      <c r="K328" s="26"/>
      <c r="L328" s="76" t="s">
        <v>135</v>
      </c>
      <c r="M328" s="98"/>
      <c r="N328" s="100"/>
    </row>
    <row r="329" spans="1:256" s="2" customFormat="1" x14ac:dyDescent="0.2">
      <c r="B329" s="22"/>
      <c r="C329" s="22" t="s">
        <v>215</v>
      </c>
      <c r="D329" s="38" t="s">
        <v>176</v>
      </c>
      <c r="E329" s="24"/>
      <c r="F329" s="31">
        <v>1</v>
      </c>
      <c r="G329" s="31">
        <v>1.5</v>
      </c>
      <c r="H329" s="24"/>
      <c r="I329" s="24">
        <v>3.4</v>
      </c>
      <c r="J329" s="25">
        <f t="shared" si="15"/>
        <v>5.0999999999999996</v>
      </c>
      <c r="K329" s="26"/>
      <c r="L329" s="76" t="s">
        <v>135</v>
      </c>
      <c r="M329" s="98"/>
      <c r="N329" s="100"/>
    </row>
    <row r="330" spans="1:256" s="2" customFormat="1" x14ac:dyDescent="0.2">
      <c r="B330" s="22"/>
      <c r="C330" s="22" t="s">
        <v>216</v>
      </c>
      <c r="D330" s="38" t="s">
        <v>178</v>
      </c>
      <c r="E330" s="24"/>
      <c r="F330" s="31">
        <v>1</v>
      </c>
      <c r="G330" s="31">
        <v>3.5</v>
      </c>
      <c r="H330" s="24"/>
      <c r="I330" s="24">
        <v>3.4</v>
      </c>
      <c r="J330" s="25">
        <f t="shared" si="15"/>
        <v>11.9</v>
      </c>
      <c r="K330" s="26"/>
      <c r="L330" s="76" t="s">
        <v>135</v>
      </c>
      <c r="M330" s="98"/>
      <c r="N330" s="100"/>
    </row>
    <row r="331" spans="1:256" s="2" customFormat="1" x14ac:dyDescent="0.2">
      <c r="B331" s="22"/>
      <c r="C331" s="22" t="s">
        <v>217</v>
      </c>
      <c r="D331" s="38" t="s">
        <v>180</v>
      </c>
      <c r="E331" s="24"/>
      <c r="F331" s="31">
        <v>1</v>
      </c>
      <c r="G331" s="31">
        <v>3.5</v>
      </c>
      <c r="H331" s="24"/>
      <c r="I331" s="24">
        <v>3.4</v>
      </c>
      <c r="J331" s="25">
        <f t="shared" si="15"/>
        <v>11.9</v>
      </c>
      <c r="K331" s="26"/>
      <c r="L331" s="76" t="s">
        <v>135</v>
      </c>
      <c r="M331" s="98"/>
      <c r="N331" s="100"/>
    </row>
    <row r="332" spans="1:256" s="2" customFormat="1" x14ac:dyDescent="0.2">
      <c r="B332" s="22"/>
      <c r="C332" s="22" t="s">
        <v>218</v>
      </c>
      <c r="D332" s="38" t="s">
        <v>200</v>
      </c>
      <c r="E332" s="24"/>
      <c r="F332" s="31">
        <v>1</v>
      </c>
      <c r="G332" s="31">
        <v>1.2</v>
      </c>
      <c r="H332" s="24"/>
      <c r="I332" s="24">
        <v>3.4</v>
      </c>
      <c r="J332" s="25">
        <f t="shared" si="15"/>
        <v>4.08</v>
      </c>
      <c r="K332" s="26"/>
      <c r="L332" s="76" t="s">
        <v>135</v>
      </c>
      <c r="M332" s="98"/>
      <c r="N332" s="100"/>
    </row>
    <row r="333" spans="1:256" s="2" customFormat="1" x14ac:dyDescent="0.2">
      <c r="B333" s="22"/>
      <c r="C333" s="22" t="s">
        <v>219</v>
      </c>
      <c r="D333" s="38" t="s">
        <v>180</v>
      </c>
      <c r="E333" s="24"/>
      <c r="F333" s="31">
        <v>1</v>
      </c>
      <c r="G333" s="31">
        <v>3.5</v>
      </c>
      <c r="H333" s="24"/>
      <c r="I333" s="24">
        <v>3.4</v>
      </c>
      <c r="J333" s="25">
        <f t="shared" si="15"/>
        <v>11.9</v>
      </c>
      <c r="K333" s="26"/>
      <c r="L333" s="76" t="s">
        <v>135</v>
      </c>
      <c r="M333" s="98"/>
      <c r="N333" s="100"/>
    </row>
    <row r="334" spans="1:256" s="2" customFormat="1" x14ac:dyDescent="0.2">
      <c r="B334" s="22"/>
      <c r="C334" s="22" t="s">
        <v>220</v>
      </c>
      <c r="D334" s="38" t="s">
        <v>178</v>
      </c>
      <c r="E334" s="24"/>
      <c r="F334" s="31">
        <v>1</v>
      </c>
      <c r="G334" s="31">
        <v>3.5</v>
      </c>
      <c r="H334" s="24"/>
      <c r="I334" s="24">
        <v>3.4</v>
      </c>
      <c r="J334" s="25">
        <f t="shared" si="15"/>
        <v>11.9</v>
      </c>
      <c r="K334" s="26"/>
      <c r="L334" s="76" t="s">
        <v>135</v>
      </c>
      <c r="M334" s="98"/>
      <c r="N334" s="100"/>
    </row>
    <row r="335" spans="1:256" s="2" customFormat="1" x14ac:dyDescent="0.2">
      <c r="B335" s="22"/>
      <c r="C335" s="22" t="s">
        <v>221</v>
      </c>
      <c r="D335" s="38" t="s">
        <v>176</v>
      </c>
      <c r="E335" s="24"/>
      <c r="F335" s="31">
        <v>1</v>
      </c>
      <c r="G335" s="31">
        <v>1.5</v>
      </c>
      <c r="H335" s="24"/>
      <c r="I335" s="24">
        <v>3.4</v>
      </c>
      <c r="J335" s="25">
        <f t="shared" si="15"/>
        <v>5.0999999999999996</v>
      </c>
      <c r="K335" s="26"/>
      <c r="L335" s="76" t="s">
        <v>135</v>
      </c>
      <c r="M335" s="98"/>
      <c r="N335" s="100"/>
    </row>
    <row r="336" spans="1:256" s="2" customFormat="1" x14ac:dyDescent="0.2">
      <c r="A336"/>
      <c r="B336" s="33"/>
      <c r="C336" s="22" t="s">
        <v>222</v>
      </c>
      <c r="D336" s="38" t="s">
        <v>187</v>
      </c>
      <c r="E336" s="10"/>
      <c r="F336" s="31">
        <v>1</v>
      </c>
      <c r="G336" s="31">
        <v>0.95</v>
      </c>
      <c r="H336" s="24"/>
      <c r="I336" s="24">
        <v>3.4</v>
      </c>
      <c r="J336" s="25">
        <f t="shared" si="15"/>
        <v>3.23</v>
      </c>
      <c r="K336" s="26"/>
      <c r="L336" s="76" t="s">
        <v>135</v>
      </c>
      <c r="M336" s="1"/>
      <c r="N336" s="99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2:14" s="2" customFormat="1" ht="38.25" x14ac:dyDescent="0.2">
      <c r="B337" s="22" t="str">
        <f>'Presup '!C48</f>
        <v>5.8</v>
      </c>
      <c r="C337" s="22"/>
      <c r="D337" s="23" t="str">
        <f>'Presup '!D48</f>
        <v xml:space="preserve">5.8. TABIQUE EXTERIOR / tipo 5 - STEEL FRAMING cara exterior doble emplacado placa cementicea y cara interior tipo" RH " </v>
      </c>
      <c r="E337" s="24" t="str">
        <f>'Presup '!E48</f>
        <v>m2</v>
      </c>
      <c r="F337" s="24"/>
      <c r="G337" s="24"/>
      <c r="H337" s="24"/>
      <c r="I337" s="24"/>
      <c r="J337" s="25"/>
      <c r="K337" s="62">
        <f>SUM(J338:J364)</f>
        <v>229.10999999999996</v>
      </c>
      <c r="L337" s="76" t="s">
        <v>135</v>
      </c>
      <c r="M337" s="98"/>
      <c r="N337" s="100"/>
    </row>
    <row r="338" spans="2:14" s="2" customFormat="1" x14ac:dyDescent="0.2">
      <c r="B338" s="22"/>
      <c r="C338" s="22" t="s">
        <v>151</v>
      </c>
      <c r="D338" s="38" t="s">
        <v>152</v>
      </c>
      <c r="E338" s="24"/>
      <c r="F338" s="31">
        <v>1</v>
      </c>
      <c r="G338" s="31">
        <v>2.6</v>
      </c>
      <c r="H338" s="24"/>
      <c r="I338" s="24">
        <v>3.4</v>
      </c>
      <c r="J338" s="25">
        <f t="shared" ref="J338:J346" si="16">+F338*G338*I338</f>
        <v>8.84</v>
      </c>
      <c r="K338" s="26"/>
      <c r="L338" s="76" t="s">
        <v>135</v>
      </c>
      <c r="M338" s="98"/>
      <c r="N338" s="100"/>
    </row>
    <row r="339" spans="2:14" s="2" customFormat="1" x14ac:dyDescent="0.2">
      <c r="B339" s="22"/>
      <c r="C339" s="22"/>
      <c r="D339" s="38"/>
      <c r="E339" s="24"/>
      <c r="F339" s="31">
        <v>1</v>
      </c>
      <c r="G339" s="31">
        <v>8.8000000000000007</v>
      </c>
      <c r="H339" s="24"/>
      <c r="I339" s="24">
        <v>3.4</v>
      </c>
      <c r="J339" s="25">
        <f t="shared" si="16"/>
        <v>29.92</v>
      </c>
      <c r="K339" s="26"/>
      <c r="L339" s="76" t="s">
        <v>135</v>
      </c>
      <c r="M339" s="98"/>
      <c r="N339" s="100"/>
    </row>
    <row r="340" spans="2:14" s="2" customFormat="1" x14ac:dyDescent="0.2">
      <c r="B340" s="22"/>
      <c r="C340" s="22" t="s">
        <v>175</v>
      </c>
      <c r="D340" s="38" t="s">
        <v>176</v>
      </c>
      <c r="E340" s="24"/>
      <c r="F340" s="31">
        <v>1</v>
      </c>
      <c r="G340" s="31">
        <v>1.5</v>
      </c>
      <c r="H340" s="24"/>
      <c r="I340" s="24">
        <v>3</v>
      </c>
      <c r="J340" s="25">
        <f t="shared" si="16"/>
        <v>4.5</v>
      </c>
      <c r="K340" s="26"/>
      <c r="L340" s="76" t="s">
        <v>135</v>
      </c>
      <c r="M340" s="98"/>
      <c r="N340" s="100"/>
    </row>
    <row r="341" spans="2:14" s="2" customFormat="1" x14ac:dyDescent="0.2">
      <c r="B341" s="22"/>
      <c r="C341" s="22" t="s">
        <v>177</v>
      </c>
      <c r="D341" s="38" t="s">
        <v>178</v>
      </c>
      <c r="E341" s="24"/>
      <c r="F341" s="31">
        <v>1</v>
      </c>
      <c r="G341" s="31">
        <v>3.4</v>
      </c>
      <c r="H341" s="24"/>
      <c r="I341" s="24">
        <v>3</v>
      </c>
      <c r="J341" s="25">
        <f t="shared" si="16"/>
        <v>10.199999999999999</v>
      </c>
      <c r="K341" s="26"/>
      <c r="L341" s="76" t="s">
        <v>135</v>
      </c>
      <c r="M341" s="98"/>
      <c r="N341" s="100"/>
    </row>
    <row r="342" spans="2:14" s="2" customFormat="1" x14ac:dyDescent="0.2">
      <c r="B342" s="22"/>
      <c r="C342" s="22" t="s">
        <v>179</v>
      </c>
      <c r="D342" s="38" t="s">
        <v>180</v>
      </c>
      <c r="E342" s="24"/>
      <c r="F342" s="31">
        <v>1</v>
      </c>
      <c r="G342" s="31">
        <v>3.4</v>
      </c>
      <c r="H342" s="24"/>
      <c r="I342" s="24">
        <v>3</v>
      </c>
      <c r="J342" s="25">
        <f t="shared" si="16"/>
        <v>10.199999999999999</v>
      </c>
      <c r="K342" s="26"/>
      <c r="L342" s="76" t="s">
        <v>135</v>
      </c>
      <c r="M342" s="98"/>
      <c r="N342" s="100"/>
    </row>
    <row r="343" spans="2:14" s="2" customFormat="1" x14ac:dyDescent="0.2">
      <c r="B343" s="22"/>
      <c r="C343" s="22" t="s">
        <v>181</v>
      </c>
      <c r="D343" s="38" t="s">
        <v>182</v>
      </c>
      <c r="E343" s="24"/>
      <c r="F343" s="31">
        <v>1</v>
      </c>
      <c r="G343" s="31">
        <v>2.0499999999999998</v>
      </c>
      <c r="H343" s="24"/>
      <c r="I343" s="24">
        <v>3</v>
      </c>
      <c r="J343" s="25">
        <f t="shared" si="16"/>
        <v>6.1499999999999995</v>
      </c>
      <c r="K343" s="26"/>
      <c r="L343" s="76" t="s">
        <v>135</v>
      </c>
      <c r="M343" s="98"/>
      <c r="N343" s="100"/>
    </row>
    <row r="344" spans="2:14" s="2" customFormat="1" x14ac:dyDescent="0.2">
      <c r="B344" s="22"/>
      <c r="C344" s="22" t="s">
        <v>235</v>
      </c>
      <c r="D344" s="38" t="s">
        <v>176</v>
      </c>
      <c r="E344" s="24"/>
      <c r="F344" s="31">
        <v>1</v>
      </c>
      <c r="G344" s="31">
        <v>1.5</v>
      </c>
      <c r="H344" s="24"/>
      <c r="I344" s="24">
        <v>3</v>
      </c>
      <c r="J344" s="25">
        <f t="shared" si="16"/>
        <v>4.5</v>
      </c>
      <c r="K344" s="26"/>
      <c r="L344" s="76" t="s">
        <v>135</v>
      </c>
      <c r="M344" s="98"/>
      <c r="N344" s="100"/>
    </row>
    <row r="345" spans="2:14" s="2" customFormat="1" x14ac:dyDescent="0.2">
      <c r="B345" s="22"/>
      <c r="C345" s="22" t="s">
        <v>236</v>
      </c>
      <c r="D345" s="38" t="s">
        <v>178</v>
      </c>
      <c r="E345" s="24"/>
      <c r="F345" s="31">
        <v>1</v>
      </c>
      <c r="G345" s="31">
        <v>3.4</v>
      </c>
      <c r="H345" s="24"/>
      <c r="I345" s="24">
        <v>3</v>
      </c>
      <c r="J345" s="25">
        <f t="shared" si="16"/>
        <v>10.199999999999999</v>
      </c>
      <c r="K345" s="26"/>
      <c r="L345" s="76" t="s">
        <v>135</v>
      </c>
      <c r="M345" s="98"/>
      <c r="N345" s="100"/>
    </row>
    <row r="346" spans="2:14" s="2" customFormat="1" x14ac:dyDescent="0.2">
      <c r="B346" s="22"/>
      <c r="C346" s="22" t="s">
        <v>237</v>
      </c>
      <c r="D346" s="38" t="s">
        <v>180</v>
      </c>
      <c r="E346" s="24"/>
      <c r="F346" s="31">
        <v>1</v>
      </c>
      <c r="G346" s="31">
        <v>3.4</v>
      </c>
      <c r="H346" s="24"/>
      <c r="I346" s="24">
        <v>3</v>
      </c>
      <c r="J346" s="25">
        <f t="shared" si="16"/>
        <v>10.199999999999999</v>
      </c>
      <c r="K346" s="26"/>
      <c r="L346" s="76" t="s">
        <v>135</v>
      </c>
      <c r="M346" s="98"/>
      <c r="N346" s="100"/>
    </row>
    <row r="347" spans="2:14" s="2" customFormat="1" x14ac:dyDescent="0.2">
      <c r="B347" s="22"/>
      <c r="C347" s="22" t="s">
        <v>238</v>
      </c>
      <c r="D347" s="38" t="s">
        <v>200</v>
      </c>
      <c r="E347" s="24"/>
      <c r="F347" s="31">
        <v>1</v>
      </c>
      <c r="G347" s="31">
        <v>1.1000000000000001</v>
      </c>
      <c r="H347" s="24"/>
      <c r="I347" s="24">
        <v>3</v>
      </c>
      <c r="J347" s="25">
        <f t="shared" ref="J347:J353" si="17">+F347*G347*I347</f>
        <v>3.3000000000000003</v>
      </c>
      <c r="K347" s="26"/>
      <c r="L347" s="76" t="s">
        <v>135</v>
      </c>
      <c r="M347" s="98"/>
      <c r="N347" s="100"/>
    </row>
    <row r="348" spans="2:14" s="2" customFormat="1" x14ac:dyDescent="0.2">
      <c r="B348" s="22"/>
      <c r="C348" s="22" t="s">
        <v>183</v>
      </c>
      <c r="D348" s="38" t="s">
        <v>180</v>
      </c>
      <c r="E348" s="24"/>
      <c r="F348" s="31">
        <v>1</v>
      </c>
      <c r="G348" s="31">
        <v>3.4</v>
      </c>
      <c r="H348" s="24"/>
      <c r="I348" s="24">
        <v>3</v>
      </c>
      <c r="J348" s="25">
        <f t="shared" si="17"/>
        <v>10.199999999999999</v>
      </c>
      <c r="K348" s="26"/>
      <c r="L348" s="76" t="s">
        <v>135</v>
      </c>
      <c r="M348" s="98"/>
      <c r="N348" s="100"/>
    </row>
    <row r="349" spans="2:14" s="2" customFormat="1" x14ac:dyDescent="0.2">
      <c r="B349" s="22"/>
      <c r="C349" s="22" t="s">
        <v>184</v>
      </c>
      <c r="D349" s="38" t="s">
        <v>178</v>
      </c>
      <c r="E349" s="24"/>
      <c r="F349" s="31">
        <v>1</v>
      </c>
      <c r="G349" s="31">
        <v>3.4</v>
      </c>
      <c r="H349" s="24"/>
      <c r="I349" s="24">
        <v>3</v>
      </c>
      <c r="J349" s="25">
        <f t="shared" si="17"/>
        <v>10.199999999999999</v>
      </c>
      <c r="K349" s="26"/>
      <c r="L349" s="76" t="s">
        <v>135</v>
      </c>
      <c r="M349" s="98"/>
      <c r="N349" s="100"/>
    </row>
    <row r="350" spans="2:14" s="2" customFormat="1" x14ac:dyDescent="0.2">
      <c r="B350" s="22"/>
      <c r="C350" s="22" t="s">
        <v>185</v>
      </c>
      <c r="D350" s="38" t="s">
        <v>176</v>
      </c>
      <c r="E350" s="24"/>
      <c r="F350" s="31">
        <v>1</v>
      </c>
      <c r="G350" s="31">
        <v>1.5</v>
      </c>
      <c r="H350" s="24"/>
      <c r="I350" s="24">
        <v>3</v>
      </c>
      <c r="J350" s="25">
        <f t="shared" si="17"/>
        <v>4.5</v>
      </c>
      <c r="K350" s="26"/>
      <c r="L350" s="76" t="s">
        <v>135</v>
      </c>
      <c r="M350" s="98"/>
      <c r="N350" s="100"/>
    </row>
    <row r="351" spans="2:14" s="2" customFormat="1" x14ac:dyDescent="0.2">
      <c r="B351" s="22"/>
      <c r="C351" s="22" t="s">
        <v>196</v>
      </c>
      <c r="D351" s="38" t="s">
        <v>176</v>
      </c>
      <c r="E351" s="24"/>
      <c r="F351" s="31">
        <v>1</v>
      </c>
      <c r="G351" s="31">
        <v>1.5</v>
      </c>
      <c r="H351" s="24"/>
      <c r="I351" s="24">
        <v>3</v>
      </c>
      <c r="J351" s="25">
        <f t="shared" si="17"/>
        <v>4.5</v>
      </c>
      <c r="K351" s="26"/>
      <c r="L351" s="76" t="s">
        <v>135</v>
      </c>
      <c r="M351" s="98"/>
      <c r="N351" s="100"/>
    </row>
    <row r="352" spans="2:14" s="2" customFormat="1" x14ac:dyDescent="0.2">
      <c r="B352" s="22"/>
      <c r="C352" s="22" t="s">
        <v>197</v>
      </c>
      <c r="D352" s="38" t="s">
        <v>178</v>
      </c>
      <c r="E352" s="24"/>
      <c r="F352" s="31">
        <v>1</v>
      </c>
      <c r="G352" s="31">
        <v>3.4</v>
      </c>
      <c r="H352" s="24"/>
      <c r="I352" s="24">
        <v>3</v>
      </c>
      <c r="J352" s="25">
        <f t="shared" si="17"/>
        <v>10.199999999999999</v>
      </c>
      <c r="K352" s="26"/>
      <c r="L352" s="76" t="s">
        <v>135</v>
      </c>
      <c r="M352" s="98"/>
      <c r="N352" s="100"/>
    </row>
    <row r="353" spans="1:256" s="2" customFormat="1" x14ac:dyDescent="0.2">
      <c r="B353" s="22"/>
      <c r="C353" s="22" t="s">
        <v>198</v>
      </c>
      <c r="D353" s="38" t="s">
        <v>180</v>
      </c>
      <c r="E353" s="24"/>
      <c r="F353" s="31">
        <v>1</v>
      </c>
      <c r="G353" s="31">
        <v>3.4</v>
      </c>
      <c r="H353" s="24"/>
      <c r="I353" s="24">
        <v>3</v>
      </c>
      <c r="J353" s="25">
        <f t="shared" si="17"/>
        <v>10.199999999999999</v>
      </c>
      <c r="K353" s="26"/>
      <c r="L353" s="76" t="s">
        <v>135</v>
      </c>
      <c r="M353" s="98"/>
      <c r="N353" s="100"/>
    </row>
    <row r="354" spans="1:256" s="2" customFormat="1" x14ac:dyDescent="0.2">
      <c r="B354" s="22"/>
      <c r="C354" s="22" t="s">
        <v>199</v>
      </c>
      <c r="D354" s="38" t="s">
        <v>200</v>
      </c>
      <c r="E354" s="24"/>
      <c r="F354" s="31">
        <v>1</v>
      </c>
      <c r="G354" s="31">
        <v>1.1000000000000001</v>
      </c>
      <c r="H354" s="24"/>
      <c r="I354" s="24">
        <v>3</v>
      </c>
      <c r="J354" s="25">
        <f t="shared" ref="J354:J360" si="18">+F354*G354*I354</f>
        <v>3.3000000000000003</v>
      </c>
      <c r="K354" s="26"/>
      <c r="L354" s="76" t="s">
        <v>135</v>
      </c>
      <c r="M354" s="98"/>
      <c r="N354" s="100"/>
    </row>
    <row r="355" spans="1:256" x14ac:dyDescent="0.2">
      <c r="A355" s="2"/>
      <c r="B355" s="22"/>
      <c r="C355" s="22" t="s">
        <v>201</v>
      </c>
      <c r="D355" s="38" t="s">
        <v>180</v>
      </c>
      <c r="E355" s="24"/>
      <c r="F355" s="31">
        <v>1</v>
      </c>
      <c r="G355" s="31">
        <v>3.4</v>
      </c>
      <c r="H355" s="24"/>
      <c r="I355" s="24">
        <v>3</v>
      </c>
      <c r="J355" s="25">
        <f t="shared" si="18"/>
        <v>10.199999999999999</v>
      </c>
      <c r="K355" s="26"/>
      <c r="L355" s="76" t="s">
        <v>135</v>
      </c>
      <c r="M355" s="98"/>
      <c r="N355" s="10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2" customFormat="1" x14ac:dyDescent="0.2">
      <c r="B356" s="22"/>
      <c r="C356" s="22" t="s">
        <v>202</v>
      </c>
      <c r="D356" s="38" t="s">
        <v>178</v>
      </c>
      <c r="E356" s="24"/>
      <c r="F356" s="31">
        <v>1</v>
      </c>
      <c r="G356" s="31">
        <v>3.4</v>
      </c>
      <c r="H356" s="24"/>
      <c r="I356" s="24">
        <v>3</v>
      </c>
      <c r="J356" s="25">
        <f t="shared" si="18"/>
        <v>10.199999999999999</v>
      </c>
      <c r="K356" s="26"/>
      <c r="L356" s="76" t="s">
        <v>135</v>
      </c>
      <c r="M356" s="98"/>
      <c r="N356" s="100"/>
    </row>
    <row r="357" spans="1:256" s="2" customFormat="1" x14ac:dyDescent="0.2">
      <c r="B357" s="22"/>
      <c r="C357" s="22" t="s">
        <v>203</v>
      </c>
      <c r="D357" s="38" t="s">
        <v>176</v>
      </c>
      <c r="E357" s="24"/>
      <c r="F357" s="31">
        <v>1</v>
      </c>
      <c r="G357" s="31">
        <v>1.5</v>
      </c>
      <c r="H357" s="24"/>
      <c r="I357" s="24">
        <v>3</v>
      </c>
      <c r="J357" s="25">
        <f t="shared" si="18"/>
        <v>4.5</v>
      </c>
      <c r="K357" s="26"/>
      <c r="L357" s="76" t="s">
        <v>135</v>
      </c>
      <c r="M357" s="98"/>
      <c r="N357" s="100"/>
    </row>
    <row r="358" spans="1:256" s="2" customFormat="1" x14ac:dyDescent="0.2">
      <c r="B358" s="22"/>
      <c r="C358" s="22" t="s">
        <v>215</v>
      </c>
      <c r="D358" s="38" t="s">
        <v>176</v>
      </c>
      <c r="E358" s="24"/>
      <c r="F358" s="31">
        <v>1</v>
      </c>
      <c r="G358" s="31">
        <v>1.5</v>
      </c>
      <c r="H358" s="24"/>
      <c r="I358" s="24">
        <v>3</v>
      </c>
      <c r="J358" s="25">
        <f t="shared" si="18"/>
        <v>4.5</v>
      </c>
      <c r="K358" s="26"/>
      <c r="L358" s="76" t="s">
        <v>135</v>
      </c>
      <c r="M358" s="98"/>
      <c r="N358" s="100"/>
    </row>
    <row r="359" spans="1:256" s="2" customFormat="1" x14ac:dyDescent="0.2">
      <c r="B359" s="22"/>
      <c r="C359" s="22" t="s">
        <v>216</v>
      </c>
      <c r="D359" s="38" t="s">
        <v>178</v>
      </c>
      <c r="E359" s="24"/>
      <c r="F359" s="31">
        <v>1</v>
      </c>
      <c r="G359" s="31">
        <v>3.4</v>
      </c>
      <c r="H359" s="24"/>
      <c r="I359" s="24">
        <v>3</v>
      </c>
      <c r="J359" s="25">
        <f t="shared" si="18"/>
        <v>10.199999999999999</v>
      </c>
      <c r="K359" s="26"/>
      <c r="L359" s="76" t="s">
        <v>135</v>
      </c>
      <c r="M359" s="98"/>
      <c r="N359" s="100"/>
    </row>
    <row r="360" spans="1:256" s="2" customFormat="1" x14ac:dyDescent="0.2">
      <c r="B360" s="22"/>
      <c r="C360" s="22" t="s">
        <v>217</v>
      </c>
      <c r="D360" s="38" t="s">
        <v>180</v>
      </c>
      <c r="E360" s="24"/>
      <c r="F360" s="31">
        <v>1</v>
      </c>
      <c r="G360" s="31">
        <v>3.4</v>
      </c>
      <c r="H360" s="24"/>
      <c r="I360" s="24">
        <v>3</v>
      </c>
      <c r="J360" s="25">
        <f t="shared" si="18"/>
        <v>10.199999999999999</v>
      </c>
      <c r="K360" s="26"/>
      <c r="L360" s="76" t="s">
        <v>135</v>
      </c>
      <c r="M360" s="98"/>
      <c r="N360" s="100"/>
    </row>
    <row r="361" spans="1:256" s="2" customFormat="1" x14ac:dyDescent="0.2">
      <c r="B361" s="22"/>
      <c r="C361" s="22" t="s">
        <v>218</v>
      </c>
      <c r="D361" s="38" t="s">
        <v>200</v>
      </c>
      <c r="E361" s="24"/>
      <c r="F361" s="31">
        <v>1</v>
      </c>
      <c r="G361" s="31">
        <v>1.1000000000000001</v>
      </c>
      <c r="H361" s="24"/>
      <c r="I361" s="24">
        <v>3</v>
      </c>
      <c r="J361" s="25">
        <f>+F361*G361*I361</f>
        <v>3.3000000000000003</v>
      </c>
      <c r="K361" s="26"/>
      <c r="L361" s="76" t="s">
        <v>135</v>
      </c>
      <c r="M361" s="98"/>
      <c r="N361" s="100"/>
    </row>
    <row r="362" spans="1:256" s="2" customFormat="1" x14ac:dyDescent="0.2">
      <c r="B362" s="22"/>
      <c r="C362" s="22" t="s">
        <v>219</v>
      </c>
      <c r="D362" s="38" t="s">
        <v>180</v>
      </c>
      <c r="E362" s="24"/>
      <c r="F362" s="31">
        <v>1</v>
      </c>
      <c r="G362" s="31">
        <v>3.4</v>
      </c>
      <c r="H362" s="24"/>
      <c r="I362" s="24">
        <v>3</v>
      </c>
      <c r="J362" s="25">
        <f>+F362*G362*I362</f>
        <v>10.199999999999999</v>
      </c>
      <c r="K362" s="26"/>
      <c r="L362" s="76" t="s">
        <v>135</v>
      </c>
      <c r="M362" s="98"/>
      <c r="N362" s="100"/>
    </row>
    <row r="363" spans="1:256" s="2" customFormat="1" x14ac:dyDescent="0.2">
      <c r="B363" s="22"/>
      <c r="C363" s="22" t="s">
        <v>220</v>
      </c>
      <c r="D363" s="38" t="s">
        <v>178</v>
      </c>
      <c r="E363" s="24"/>
      <c r="F363" s="31">
        <v>1</v>
      </c>
      <c r="G363" s="31">
        <v>3.4</v>
      </c>
      <c r="H363" s="24"/>
      <c r="I363" s="24">
        <v>3</v>
      </c>
      <c r="J363" s="25">
        <f>+F363*G363*I363</f>
        <v>10.199999999999999</v>
      </c>
      <c r="K363" s="26"/>
      <c r="L363" s="76" t="s">
        <v>135</v>
      </c>
      <c r="M363" s="98"/>
      <c r="N363" s="100"/>
    </row>
    <row r="364" spans="1:256" s="2" customFormat="1" x14ac:dyDescent="0.2">
      <c r="B364" s="22"/>
      <c r="C364" s="22" t="s">
        <v>221</v>
      </c>
      <c r="D364" s="38" t="s">
        <v>176</v>
      </c>
      <c r="E364" s="24"/>
      <c r="F364" s="31">
        <v>1</v>
      </c>
      <c r="G364" s="31">
        <v>1.5</v>
      </c>
      <c r="H364" s="24"/>
      <c r="I364" s="24">
        <v>3</v>
      </c>
      <c r="J364" s="25">
        <f>+F364*G364*I364</f>
        <v>4.5</v>
      </c>
      <c r="K364" s="26"/>
      <c r="L364" s="76" t="s">
        <v>135</v>
      </c>
      <c r="M364" s="98"/>
      <c r="N364" s="100"/>
    </row>
    <row r="365" spans="1:256" s="2" customFormat="1" x14ac:dyDescent="0.2">
      <c r="B365" s="27">
        <v>6</v>
      </c>
      <c r="C365" s="27"/>
      <c r="D365" s="21" t="str">
        <f>'Presup '!D49</f>
        <v>AISLACIONES</v>
      </c>
      <c r="E365" s="28"/>
      <c r="F365" s="28"/>
      <c r="G365" s="28"/>
      <c r="H365" s="28"/>
      <c r="I365" s="28"/>
      <c r="J365" s="29"/>
      <c r="K365" s="30"/>
      <c r="L365" s="76" t="s">
        <v>135</v>
      </c>
      <c r="M365" s="98"/>
      <c r="N365" s="100"/>
    </row>
    <row r="366" spans="1:256" s="2" customFormat="1" x14ac:dyDescent="0.2">
      <c r="A366"/>
      <c r="B366" s="22" t="str">
        <f>'Presup '!C50</f>
        <v>6.1</v>
      </c>
      <c r="C366" s="22"/>
      <c r="D366" s="23" t="str">
        <f>'Presup '!D50</f>
        <v>Vertical cementícea en muros, inc. pint. asf.</v>
      </c>
      <c r="E366" s="24" t="str">
        <f>'Presup '!E50</f>
        <v>m2</v>
      </c>
      <c r="F366" s="24"/>
      <c r="G366" s="24"/>
      <c r="H366" s="24"/>
      <c r="I366" s="24"/>
      <c r="J366" s="25"/>
      <c r="K366" s="62">
        <f>SUM(J367:J383)</f>
        <v>672.125</v>
      </c>
      <c r="L366" s="76" t="s">
        <v>135</v>
      </c>
      <c r="M366" s="1"/>
      <c r="N366" s="99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s="2" customFormat="1" x14ac:dyDescent="0.2">
      <c r="B367" s="22"/>
      <c r="C367" s="22" t="s">
        <v>113</v>
      </c>
      <c r="D367" s="38" t="s">
        <v>114</v>
      </c>
      <c r="E367" s="24"/>
      <c r="F367" s="24">
        <v>1</v>
      </c>
      <c r="G367" s="24">
        <v>32.950000000000003</v>
      </c>
      <c r="H367" s="24"/>
      <c r="I367" s="24">
        <v>2.5</v>
      </c>
      <c r="J367" s="25">
        <f t="shared" ref="J367:J383" si="19">+F367*G367*I367</f>
        <v>82.375</v>
      </c>
      <c r="K367" s="26"/>
      <c r="L367" s="76" t="s">
        <v>135</v>
      </c>
      <c r="M367" s="98"/>
      <c r="N367" s="100"/>
    </row>
    <row r="368" spans="1:256" s="2" customFormat="1" x14ac:dyDescent="0.2">
      <c r="B368" s="22"/>
      <c r="C368" s="22" t="s">
        <v>115</v>
      </c>
      <c r="D368" s="38" t="s">
        <v>116</v>
      </c>
      <c r="E368" s="24"/>
      <c r="F368" s="24">
        <v>1</v>
      </c>
      <c r="G368" s="24">
        <v>73.8</v>
      </c>
      <c r="H368" s="24"/>
      <c r="I368" s="24">
        <v>2.5</v>
      </c>
      <c r="J368" s="25">
        <f t="shared" si="19"/>
        <v>184.5</v>
      </c>
      <c r="K368" s="26"/>
      <c r="L368" s="76" t="s">
        <v>135</v>
      </c>
      <c r="M368" s="98"/>
      <c r="N368" s="100"/>
    </row>
    <row r="369" spans="1:256" s="2" customFormat="1" x14ac:dyDescent="0.2">
      <c r="B369" s="22"/>
      <c r="C369" s="22"/>
      <c r="D369" s="38"/>
      <c r="E369" s="24"/>
      <c r="F369" s="24">
        <v>1</v>
      </c>
      <c r="G369" s="24">
        <v>26.9</v>
      </c>
      <c r="H369" s="24"/>
      <c r="I369" s="24">
        <v>2.5</v>
      </c>
      <c r="J369" s="25">
        <f t="shared" si="19"/>
        <v>67.25</v>
      </c>
      <c r="K369" s="26"/>
      <c r="L369" s="76" t="s">
        <v>135</v>
      </c>
      <c r="M369" s="98"/>
      <c r="N369" s="100"/>
    </row>
    <row r="370" spans="1:256" s="2" customFormat="1" x14ac:dyDescent="0.2">
      <c r="B370" s="22"/>
      <c r="C370" s="22"/>
      <c r="D370" s="38"/>
      <c r="E370" s="24"/>
      <c r="F370" s="24">
        <v>1</v>
      </c>
      <c r="G370" s="24">
        <v>31.8</v>
      </c>
      <c r="H370" s="24"/>
      <c r="I370" s="24">
        <v>2.5</v>
      </c>
      <c r="J370" s="25">
        <f t="shared" si="19"/>
        <v>79.5</v>
      </c>
      <c r="K370" s="26"/>
      <c r="L370" s="76" t="s">
        <v>135</v>
      </c>
      <c r="M370" s="98"/>
      <c r="N370" s="100"/>
    </row>
    <row r="371" spans="1:256" s="2" customFormat="1" x14ac:dyDescent="0.2">
      <c r="B371" s="22"/>
      <c r="C371" s="22" t="s">
        <v>138</v>
      </c>
      <c r="D371" s="38" t="s">
        <v>139</v>
      </c>
      <c r="E371" s="24"/>
      <c r="F371" s="24">
        <v>1</v>
      </c>
      <c r="G371" s="24">
        <v>6.15</v>
      </c>
      <c r="H371" s="24"/>
      <c r="I371" s="24">
        <v>2.5</v>
      </c>
      <c r="J371" s="25">
        <f t="shared" si="19"/>
        <v>15.375</v>
      </c>
      <c r="K371" s="26"/>
      <c r="L371" s="76" t="s">
        <v>135</v>
      </c>
      <c r="M371" s="98"/>
      <c r="N371" s="100"/>
    </row>
    <row r="372" spans="1:256" s="2" customFormat="1" x14ac:dyDescent="0.2">
      <c r="B372" s="22"/>
      <c r="C372" s="22" t="s">
        <v>140</v>
      </c>
      <c r="D372" s="38" t="s">
        <v>141</v>
      </c>
      <c r="E372" s="24"/>
      <c r="F372" s="24">
        <v>1</v>
      </c>
      <c r="G372" s="24">
        <v>5.6</v>
      </c>
      <c r="H372" s="24"/>
      <c r="I372" s="24">
        <v>2.5</v>
      </c>
      <c r="J372" s="25">
        <f t="shared" si="19"/>
        <v>14</v>
      </c>
      <c r="K372" s="26"/>
      <c r="L372" s="76" t="s">
        <v>135</v>
      </c>
      <c r="M372" s="98"/>
      <c r="N372" s="100"/>
    </row>
    <row r="373" spans="1:256" x14ac:dyDescent="0.2">
      <c r="A373" s="2"/>
      <c r="B373" s="22"/>
      <c r="C373" s="22"/>
      <c r="D373" s="23"/>
      <c r="E373" s="24"/>
      <c r="F373" s="24">
        <v>1</v>
      </c>
      <c r="G373" s="24">
        <v>5.35</v>
      </c>
      <c r="H373" s="24"/>
      <c r="I373" s="24">
        <v>2.5</v>
      </c>
      <c r="J373" s="25">
        <f t="shared" si="19"/>
        <v>13.375</v>
      </c>
      <c r="K373" s="26"/>
      <c r="L373" s="76" t="s">
        <v>135</v>
      </c>
      <c r="M373" s="98"/>
      <c r="N373" s="10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2" customFormat="1" x14ac:dyDescent="0.2">
      <c r="B374" s="22"/>
      <c r="C374" s="22" t="s">
        <v>117</v>
      </c>
      <c r="D374" s="38" t="s">
        <v>118</v>
      </c>
      <c r="E374" s="24"/>
      <c r="F374" s="24">
        <v>1</v>
      </c>
      <c r="G374" s="24">
        <v>3.6</v>
      </c>
      <c r="H374" s="24"/>
      <c r="I374" s="24">
        <v>2.5</v>
      </c>
      <c r="J374" s="25">
        <f t="shared" si="19"/>
        <v>9</v>
      </c>
      <c r="K374" s="26"/>
      <c r="L374" s="76" t="s">
        <v>135</v>
      </c>
      <c r="M374" s="98"/>
      <c r="N374" s="100"/>
    </row>
    <row r="375" spans="1:256" s="2" customFormat="1" x14ac:dyDescent="0.2">
      <c r="B375" s="22"/>
      <c r="C375" s="22"/>
      <c r="D375" s="23"/>
      <c r="E375" s="24"/>
      <c r="F375" s="24">
        <v>1</v>
      </c>
      <c r="G375" s="24">
        <v>4.4000000000000004</v>
      </c>
      <c r="H375" s="24"/>
      <c r="I375" s="24">
        <v>2.5</v>
      </c>
      <c r="J375" s="25">
        <f t="shared" si="19"/>
        <v>11</v>
      </c>
      <c r="K375" s="26"/>
      <c r="L375" s="76" t="s">
        <v>135</v>
      </c>
      <c r="M375" s="98"/>
      <c r="N375" s="100"/>
    </row>
    <row r="376" spans="1:256" s="2" customFormat="1" x14ac:dyDescent="0.2">
      <c r="B376" s="22"/>
      <c r="C376" s="22" t="s">
        <v>119</v>
      </c>
      <c r="D376" s="38" t="s">
        <v>120</v>
      </c>
      <c r="E376" s="24"/>
      <c r="F376" s="24">
        <v>1</v>
      </c>
      <c r="G376" s="24">
        <v>1.5</v>
      </c>
      <c r="H376" s="24"/>
      <c r="I376" s="24">
        <v>2.5</v>
      </c>
      <c r="J376" s="25">
        <f t="shared" si="19"/>
        <v>3.75</v>
      </c>
      <c r="K376" s="26"/>
      <c r="L376" s="76" t="s">
        <v>135</v>
      </c>
      <c r="M376" s="98"/>
      <c r="N376" s="100"/>
    </row>
    <row r="377" spans="1:256" s="2" customFormat="1" x14ac:dyDescent="0.2">
      <c r="B377" s="22"/>
      <c r="C377" s="22" t="s">
        <v>121</v>
      </c>
      <c r="D377" s="38" t="s">
        <v>122</v>
      </c>
      <c r="E377" s="24"/>
      <c r="F377" s="24">
        <v>1</v>
      </c>
      <c r="G377" s="24">
        <v>4</v>
      </c>
      <c r="H377" s="24"/>
      <c r="I377" s="24">
        <v>2.5</v>
      </c>
      <c r="J377" s="25">
        <f t="shared" si="19"/>
        <v>10</v>
      </c>
      <c r="K377" s="26"/>
      <c r="L377" s="76" t="s">
        <v>135</v>
      </c>
      <c r="M377" s="98"/>
      <c r="N377" s="100"/>
    </row>
    <row r="378" spans="1:256" s="2" customFormat="1" x14ac:dyDescent="0.2">
      <c r="B378" s="22"/>
      <c r="C378" s="22" t="s">
        <v>123</v>
      </c>
      <c r="D378" s="38" t="s">
        <v>124</v>
      </c>
      <c r="E378" s="24"/>
      <c r="F378" s="24">
        <v>1</v>
      </c>
      <c r="G378" s="24">
        <v>9.4</v>
      </c>
      <c r="H378" s="24"/>
      <c r="I378" s="24">
        <v>2.5</v>
      </c>
      <c r="J378" s="25">
        <f t="shared" si="19"/>
        <v>23.5</v>
      </c>
      <c r="K378" s="26"/>
      <c r="L378" s="76" t="s">
        <v>135</v>
      </c>
      <c r="M378" s="98"/>
      <c r="N378" s="100"/>
    </row>
    <row r="379" spans="1:256" s="2" customFormat="1" x14ac:dyDescent="0.2">
      <c r="B379" s="22"/>
      <c r="C379" s="22" t="s">
        <v>125</v>
      </c>
      <c r="D379" s="38" t="s">
        <v>126</v>
      </c>
      <c r="E379" s="24"/>
      <c r="F379" s="24">
        <v>1</v>
      </c>
      <c r="G379" s="24">
        <v>7.5</v>
      </c>
      <c r="H379" s="24"/>
      <c r="I379" s="24">
        <v>2.5</v>
      </c>
      <c r="J379" s="25">
        <f t="shared" si="19"/>
        <v>18.75</v>
      </c>
      <c r="K379" s="26"/>
      <c r="L379" s="76" t="s">
        <v>135</v>
      </c>
      <c r="M379" s="98"/>
      <c r="N379" s="100"/>
    </row>
    <row r="380" spans="1:256" s="2" customFormat="1" x14ac:dyDescent="0.2">
      <c r="B380" s="22"/>
      <c r="C380" s="22" t="s">
        <v>127</v>
      </c>
      <c r="D380" s="38" t="s">
        <v>128</v>
      </c>
      <c r="E380" s="24"/>
      <c r="F380" s="24">
        <v>2</v>
      </c>
      <c r="G380" s="24">
        <v>3.85</v>
      </c>
      <c r="H380" s="24"/>
      <c r="I380" s="24">
        <v>2.5</v>
      </c>
      <c r="J380" s="25">
        <f t="shared" si="19"/>
        <v>19.25</v>
      </c>
      <c r="K380" s="26"/>
      <c r="L380" s="76" t="s">
        <v>135</v>
      </c>
      <c r="M380" s="98"/>
      <c r="N380" s="100"/>
    </row>
    <row r="381" spans="1:256" s="2" customFormat="1" x14ac:dyDescent="0.2">
      <c r="B381" s="22"/>
      <c r="C381" s="22"/>
      <c r="D381" s="38"/>
      <c r="E381" s="24"/>
      <c r="F381" s="24">
        <v>1</v>
      </c>
      <c r="G381" s="24">
        <v>16.899999999999999</v>
      </c>
      <c r="H381" s="24"/>
      <c r="I381" s="24">
        <v>2.5</v>
      </c>
      <c r="J381" s="25">
        <f t="shared" si="19"/>
        <v>42.25</v>
      </c>
      <c r="K381" s="26"/>
      <c r="L381" s="76" t="s">
        <v>135</v>
      </c>
      <c r="M381" s="98"/>
      <c r="N381" s="100"/>
    </row>
    <row r="382" spans="1:256" s="2" customFormat="1" x14ac:dyDescent="0.2">
      <c r="B382" s="22"/>
      <c r="C382" s="22" t="s">
        <v>129</v>
      </c>
      <c r="D382" s="38" t="s">
        <v>130</v>
      </c>
      <c r="E382" s="24"/>
      <c r="F382" s="24">
        <v>1</v>
      </c>
      <c r="G382" s="24">
        <v>23.8</v>
      </c>
      <c r="H382" s="24"/>
      <c r="I382" s="24">
        <v>2.5</v>
      </c>
      <c r="J382" s="25">
        <f t="shared" si="19"/>
        <v>59.5</v>
      </c>
      <c r="K382" s="26"/>
      <c r="L382" s="76" t="s">
        <v>135</v>
      </c>
      <c r="M382" s="98"/>
      <c r="N382" s="100"/>
    </row>
    <row r="383" spans="1:256" s="2" customFormat="1" x14ac:dyDescent="0.2">
      <c r="B383" s="22"/>
      <c r="C383" s="22" t="s">
        <v>131</v>
      </c>
      <c r="D383" s="38" t="s">
        <v>132</v>
      </c>
      <c r="E383" s="24"/>
      <c r="F383" s="24">
        <v>1</v>
      </c>
      <c r="G383" s="24">
        <v>7.5</v>
      </c>
      <c r="H383" s="24"/>
      <c r="I383" s="24">
        <v>2.5</v>
      </c>
      <c r="J383" s="25">
        <f t="shared" si="19"/>
        <v>18.75</v>
      </c>
      <c r="K383" s="26"/>
      <c r="L383" s="76" t="s">
        <v>135</v>
      </c>
      <c r="M383" s="98"/>
      <c r="N383" s="100"/>
    </row>
    <row r="384" spans="1:256" s="2" customFormat="1" x14ac:dyDescent="0.2">
      <c r="A384"/>
      <c r="B384" s="22" t="str">
        <f>'Presup '!C51</f>
        <v>6.2</v>
      </c>
      <c r="C384" s="22"/>
      <c r="D384" s="23" t="str">
        <f>'Presup '!D51</f>
        <v>Capa aisladora tipo "cajón"</v>
      </c>
      <c r="E384" s="24" t="str">
        <f>'Presup '!E51</f>
        <v>m2</v>
      </c>
      <c r="F384" s="24"/>
      <c r="G384" s="24"/>
      <c r="H384" s="24"/>
      <c r="I384" s="24"/>
      <c r="J384" s="25"/>
      <c r="K384" s="62">
        <f>SUM(J385:J401)</f>
        <v>403.27500000000003</v>
      </c>
      <c r="L384" s="76" t="s">
        <v>135</v>
      </c>
      <c r="M384" s="1"/>
      <c r="N384" s="99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s="2" customFormat="1" x14ac:dyDescent="0.2">
      <c r="B385" s="22"/>
      <c r="C385" s="22" t="s">
        <v>113</v>
      </c>
      <c r="D385" s="38" t="s">
        <v>114</v>
      </c>
      <c r="E385" s="24"/>
      <c r="F385" s="24">
        <v>1</v>
      </c>
      <c r="G385" s="24">
        <v>32.950000000000003</v>
      </c>
      <c r="H385" s="24"/>
      <c r="I385" s="24">
        <v>1.5</v>
      </c>
      <c r="J385" s="25">
        <f t="shared" ref="J385:J401" si="20">+F385*G385*I385</f>
        <v>49.425000000000004</v>
      </c>
      <c r="K385" s="26"/>
      <c r="L385" s="76" t="s">
        <v>135</v>
      </c>
      <c r="M385" s="98"/>
      <c r="N385" s="100"/>
    </row>
    <row r="386" spans="1:256" s="2" customFormat="1" x14ac:dyDescent="0.2">
      <c r="B386" s="22"/>
      <c r="C386" s="22" t="s">
        <v>115</v>
      </c>
      <c r="D386" s="38" t="s">
        <v>116</v>
      </c>
      <c r="E386" s="24"/>
      <c r="F386" s="24">
        <v>1</v>
      </c>
      <c r="G386" s="24">
        <v>73.8</v>
      </c>
      <c r="H386" s="24"/>
      <c r="I386" s="24">
        <v>1.5</v>
      </c>
      <c r="J386" s="25">
        <f t="shared" si="20"/>
        <v>110.69999999999999</v>
      </c>
      <c r="K386" s="26"/>
      <c r="L386" s="76" t="s">
        <v>135</v>
      </c>
      <c r="M386" s="98"/>
      <c r="N386" s="100"/>
    </row>
    <row r="387" spans="1:256" s="2" customFormat="1" x14ac:dyDescent="0.2">
      <c r="B387" s="22"/>
      <c r="C387" s="22"/>
      <c r="D387" s="38"/>
      <c r="E387" s="24"/>
      <c r="F387" s="24">
        <v>1</v>
      </c>
      <c r="G387" s="24">
        <v>26.9</v>
      </c>
      <c r="H387" s="24"/>
      <c r="I387" s="24">
        <v>1.5</v>
      </c>
      <c r="J387" s="25">
        <f t="shared" si="20"/>
        <v>40.349999999999994</v>
      </c>
      <c r="K387" s="26"/>
      <c r="L387" s="76" t="s">
        <v>135</v>
      </c>
      <c r="M387" s="98"/>
      <c r="N387" s="100"/>
    </row>
    <row r="388" spans="1:256" s="2" customFormat="1" x14ac:dyDescent="0.2">
      <c r="B388" s="22"/>
      <c r="C388" s="22"/>
      <c r="D388" s="38"/>
      <c r="E388" s="24"/>
      <c r="F388" s="24">
        <v>1</v>
      </c>
      <c r="G388" s="24">
        <v>31.8</v>
      </c>
      <c r="H388" s="24"/>
      <c r="I388" s="24">
        <v>1.5</v>
      </c>
      <c r="J388" s="25">
        <f t="shared" si="20"/>
        <v>47.7</v>
      </c>
      <c r="K388" s="26"/>
      <c r="L388" s="76" t="s">
        <v>135</v>
      </c>
      <c r="M388" s="98"/>
      <c r="N388" s="100"/>
    </row>
    <row r="389" spans="1:256" s="2" customFormat="1" x14ac:dyDescent="0.2">
      <c r="B389" s="22"/>
      <c r="C389" s="22" t="s">
        <v>138</v>
      </c>
      <c r="D389" s="38" t="s">
        <v>139</v>
      </c>
      <c r="E389" s="24"/>
      <c r="F389" s="24">
        <v>1</v>
      </c>
      <c r="G389" s="24">
        <v>6.15</v>
      </c>
      <c r="H389" s="24"/>
      <c r="I389" s="24">
        <v>1.5</v>
      </c>
      <c r="J389" s="25">
        <f t="shared" si="20"/>
        <v>9.2250000000000014</v>
      </c>
      <c r="K389" s="26"/>
      <c r="L389" s="76" t="s">
        <v>135</v>
      </c>
      <c r="M389" s="98"/>
      <c r="N389" s="100"/>
    </row>
    <row r="390" spans="1:256" s="2" customFormat="1" x14ac:dyDescent="0.2">
      <c r="B390" s="22"/>
      <c r="C390" s="22" t="s">
        <v>140</v>
      </c>
      <c r="D390" s="38" t="s">
        <v>141</v>
      </c>
      <c r="E390" s="24"/>
      <c r="F390" s="24">
        <v>1</v>
      </c>
      <c r="G390" s="24">
        <v>5.6</v>
      </c>
      <c r="H390" s="24"/>
      <c r="I390" s="24">
        <v>1.5</v>
      </c>
      <c r="J390" s="25">
        <f t="shared" si="20"/>
        <v>8.3999999999999986</v>
      </c>
      <c r="K390" s="26"/>
      <c r="L390" s="76" t="s">
        <v>135</v>
      </c>
      <c r="M390" s="98"/>
      <c r="N390" s="100"/>
    </row>
    <row r="391" spans="1:256" x14ac:dyDescent="0.2">
      <c r="A391" s="2"/>
      <c r="B391" s="22"/>
      <c r="C391" s="22"/>
      <c r="D391" s="23"/>
      <c r="E391" s="24"/>
      <c r="F391" s="24">
        <v>1</v>
      </c>
      <c r="G391" s="24">
        <v>5.35</v>
      </c>
      <c r="H391" s="24"/>
      <c r="I391" s="24">
        <v>1.5</v>
      </c>
      <c r="J391" s="25">
        <f t="shared" si="20"/>
        <v>8.0249999999999986</v>
      </c>
      <c r="K391" s="26"/>
      <c r="L391" s="76" t="s">
        <v>135</v>
      </c>
      <c r="M391" s="98"/>
      <c r="N391" s="10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x14ac:dyDescent="0.2">
      <c r="A392" s="2"/>
      <c r="B392" s="22"/>
      <c r="C392" s="22" t="s">
        <v>117</v>
      </c>
      <c r="D392" s="38" t="s">
        <v>118</v>
      </c>
      <c r="E392" s="24"/>
      <c r="F392" s="24">
        <v>1</v>
      </c>
      <c r="G392" s="24">
        <v>3.6</v>
      </c>
      <c r="H392" s="24"/>
      <c r="I392" s="24">
        <v>1.5</v>
      </c>
      <c r="J392" s="25">
        <f t="shared" si="20"/>
        <v>5.4</v>
      </c>
      <c r="K392" s="26"/>
      <c r="L392" s="76" t="s">
        <v>135</v>
      </c>
      <c r="M392" s="98"/>
      <c r="N392" s="100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x14ac:dyDescent="0.2">
      <c r="A393" s="2"/>
      <c r="B393" s="22"/>
      <c r="C393" s="22"/>
      <c r="D393" s="23"/>
      <c r="E393" s="24"/>
      <c r="F393" s="24">
        <v>1</v>
      </c>
      <c r="G393" s="24">
        <v>4.4000000000000004</v>
      </c>
      <c r="H393" s="24"/>
      <c r="I393" s="24">
        <v>1.5</v>
      </c>
      <c r="J393" s="25">
        <f t="shared" si="20"/>
        <v>6.6000000000000005</v>
      </c>
      <c r="K393" s="26"/>
      <c r="L393" s="76" t="s">
        <v>135</v>
      </c>
      <c r="M393" s="98"/>
      <c r="N393" s="10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x14ac:dyDescent="0.2">
      <c r="A394" s="2"/>
      <c r="B394" s="22"/>
      <c r="C394" s="22" t="s">
        <v>119</v>
      </c>
      <c r="D394" s="38" t="s">
        <v>120</v>
      </c>
      <c r="E394" s="24"/>
      <c r="F394" s="24">
        <v>1</v>
      </c>
      <c r="G394" s="24">
        <v>1.5</v>
      </c>
      <c r="H394" s="24"/>
      <c r="I394" s="24">
        <v>1.5</v>
      </c>
      <c r="J394" s="25">
        <f t="shared" si="20"/>
        <v>2.25</v>
      </c>
      <c r="K394" s="26"/>
      <c r="L394" s="76" t="s">
        <v>135</v>
      </c>
      <c r="M394" s="98"/>
      <c r="N394" s="10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x14ac:dyDescent="0.2">
      <c r="A395" s="2"/>
      <c r="B395" s="22"/>
      <c r="C395" s="22" t="s">
        <v>121</v>
      </c>
      <c r="D395" s="38" t="s">
        <v>122</v>
      </c>
      <c r="E395" s="24"/>
      <c r="F395" s="24">
        <v>1</v>
      </c>
      <c r="G395" s="24">
        <v>4</v>
      </c>
      <c r="H395" s="24"/>
      <c r="I395" s="24">
        <v>1.5</v>
      </c>
      <c r="J395" s="25">
        <f t="shared" si="20"/>
        <v>6</v>
      </c>
      <c r="K395" s="26"/>
      <c r="L395" s="76" t="s">
        <v>135</v>
      </c>
      <c r="M395" s="98"/>
      <c r="N395" s="10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x14ac:dyDescent="0.2">
      <c r="A396" s="2"/>
      <c r="B396" s="22"/>
      <c r="C396" s="22" t="s">
        <v>123</v>
      </c>
      <c r="D396" s="38" t="s">
        <v>124</v>
      </c>
      <c r="E396" s="24"/>
      <c r="F396" s="24">
        <v>1</v>
      </c>
      <c r="G396" s="24">
        <v>9.4</v>
      </c>
      <c r="H396" s="24"/>
      <c r="I396" s="24">
        <v>1.5</v>
      </c>
      <c r="J396" s="25">
        <f t="shared" si="20"/>
        <v>14.100000000000001</v>
      </c>
      <c r="K396" s="26"/>
      <c r="L396" s="76" t="s">
        <v>135</v>
      </c>
      <c r="M396" s="98"/>
      <c r="N396" s="10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x14ac:dyDescent="0.2">
      <c r="A397" s="2"/>
      <c r="B397" s="22"/>
      <c r="C397" s="22" t="s">
        <v>125</v>
      </c>
      <c r="D397" s="38" t="s">
        <v>126</v>
      </c>
      <c r="E397" s="24"/>
      <c r="F397" s="24">
        <v>1</v>
      </c>
      <c r="G397" s="24">
        <v>7.5</v>
      </c>
      <c r="H397" s="24"/>
      <c r="I397" s="24">
        <v>1.5</v>
      </c>
      <c r="J397" s="25">
        <f t="shared" si="20"/>
        <v>11.25</v>
      </c>
      <c r="K397" s="26"/>
      <c r="L397" s="76" t="s">
        <v>135</v>
      </c>
      <c r="M397" s="98"/>
      <c r="N397" s="10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x14ac:dyDescent="0.2">
      <c r="A398" s="2"/>
      <c r="B398" s="22"/>
      <c r="C398" s="22" t="s">
        <v>127</v>
      </c>
      <c r="D398" s="38" t="s">
        <v>128</v>
      </c>
      <c r="E398" s="24"/>
      <c r="F398" s="24">
        <v>2</v>
      </c>
      <c r="G398" s="24">
        <v>3.85</v>
      </c>
      <c r="H398" s="24"/>
      <c r="I398" s="24">
        <v>1.5</v>
      </c>
      <c r="J398" s="25">
        <f t="shared" si="20"/>
        <v>11.55</v>
      </c>
      <c r="K398" s="26"/>
      <c r="L398" s="76" t="s">
        <v>135</v>
      </c>
      <c r="M398" s="98"/>
      <c r="N398" s="10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2" customFormat="1" x14ac:dyDescent="0.2">
      <c r="B399" s="22"/>
      <c r="C399" s="22"/>
      <c r="D399" s="38"/>
      <c r="E399" s="24"/>
      <c r="F399" s="24">
        <v>1</v>
      </c>
      <c r="G399" s="24">
        <v>16.899999999999999</v>
      </c>
      <c r="H399" s="24"/>
      <c r="I399" s="24">
        <v>1.5</v>
      </c>
      <c r="J399" s="25">
        <f t="shared" si="20"/>
        <v>25.349999999999998</v>
      </c>
      <c r="K399" s="26"/>
      <c r="L399" s="76" t="s">
        <v>135</v>
      </c>
      <c r="M399" s="98"/>
      <c r="N399" s="100"/>
    </row>
    <row r="400" spans="1:256" s="2" customFormat="1" x14ac:dyDescent="0.2">
      <c r="B400" s="22"/>
      <c r="C400" s="22" t="s">
        <v>129</v>
      </c>
      <c r="D400" s="38" t="s">
        <v>130</v>
      </c>
      <c r="E400" s="24"/>
      <c r="F400" s="24">
        <v>1</v>
      </c>
      <c r="G400" s="24">
        <v>23.8</v>
      </c>
      <c r="H400" s="24"/>
      <c r="I400" s="24">
        <v>1.5</v>
      </c>
      <c r="J400" s="25">
        <f t="shared" si="20"/>
        <v>35.700000000000003</v>
      </c>
      <c r="K400" s="26"/>
      <c r="L400" s="76" t="s">
        <v>135</v>
      </c>
      <c r="M400" s="98"/>
      <c r="N400" s="100"/>
    </row>
    <row r="401" spans="1:256" s="2" customFormat="1" x14ac:dyDescent="0.2">
      <c r="B401" s="22"/>
      <c r="C401" s="22" t="s">
        <v>131</v>
      </c>
      <c r="D401" s="38" t="s">
        <v>132</v>
      </c>
      <c r="E401" s="24"/>
      <c r="F401" s="24">
        <v>1</v>
      </c>
      <c r="G401" s="24">
        <v>7.5</v>
      </c>
      <c r="H401" s="24"/>
      <c r="I401" s="24">
        <v>1.5</v>
      </c>
      <c r="J401" s="25">
        <f t="shared" si="20"/>
        <v>11.25</v>
      </c>
      <c r="K401" s="26"/>
      <c r="L401" s="76" t="s">
        <v>135</v>
      </c>
      <c r="M401" s="98"/>
      <c r="N401" s="100"/>
    </row>
    <row r="402" spans="1:256" s="2" customFormat="1" x14ac:dyDescent="0.2">
      <c r="A402"/>
      <c r="B402" s="27">
        <v>7</v>
      </c>
      <c r="C402" s="27"/>
      <c r="D402" s="21" t="str">
        <f>'Presup '!D52</f>
        <v>CUBIERTAS</v>
      </c>
      <c r="E402" s="28"/>
      <c r="F402" s="28"/>
      <c r="G402" s="28"/>
      <c r="H402" s="28"/>
      <c r="I402" s="28"/>
      <c r="J402" s="29"/>
      <c r="K402" s="30"/>
      <c r="L402" s="76" t="s">
        <v>135</v>
      </c>
      <c r="M402" s="1"/>
      <c r="N402" s="99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s="2" customFormat="1" ht="25.5" x14ac:dyDescent="0.2">
      <c r="A403"/>
      <c r="B403" s="22" t="str">
        <f>'Presup '!C53</f>
        <v>7.1</v>
      </c>
      <c r="C403" s="22"/>
      <c r="D403" s="23" t="str">
        <f>'Presup '!D53</f>
        <v xml:space="preserve">AZOTEA TRANSITABLE. Incluye contrapiso de pend, carpeta hidrof y aislación. </v>
      </c>
      <c r="E403" s="24" t="str">
        <f>'Presup '!E53</f>
        <v>m2</v>
      </c>
      <c r="F403" s="24"/>
      <c r="G403" s="24"/>
      <c r="H403" s="24"/>
      <c r="I403" s="24"/>
      <c r="J403" s="25"/>
      <c r="K403" s="62">
        <f>SUM(J404:J412)</f>
        <v>1725.6001999999999</v>
      </c>
      <c r="L403" s="76" t="s">
        <v>135</v>
      </c>
      <c r="M403" s="1"/>
      <c r="N403" s="99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x14ac:dyDescent="0.2">
      <c r="B404" s="22"/>
      <c r="C404" s="22" t="s">
        <v>143</v>
      </c>
      <c r="D404" s="38" t="s">
        <v>144</v>
      </c>
      <c r="E404" s="24"/>
      <c r="F404" s="24">
        <v>1</v>
      </c>
      <c r="G404" s="24">
        <v>7.07</v>
      </c>
      <c r="H404" s="24">
        <v>4.66</v>
      </c>
      <c r="J404" s="25">
        <f t="shared" ref="J404:J409" si="21">+F404*G404*H404</f>
        <v>32.946200000000005</v>
      </c>
      <c r="K404" s="26"/>
      <c r="L404" s="76" t="s">
        <v>135</v>
      </c>
    </row>
    <row r="405" spans="1:256" x14ac:dyDescent="0.2">
      <c r="B405" s="22"/>
      <c r="C405" s="22" t="s">
        <v>145</v>
      </c>
      <c r="D405" s="38" t="s">
        <v>146</v>
      </c>
      <c r="E405" s="24"/>
      <c r="F405" s="24">
        <v>1</v>
      </c>
      <c r="G405" s="24">
        <v>1.85</v>
      </c>
      <c r="H405" s="24">
        <v>16.329999999999998</v>
      </c>
      <c r="J405" s="25">
        <f t="shared" si="21"/>
        <v>30.2105</v>
      </c>
      <c r="K405" s="26"/>
      <c r="L405" s="76" t="s">
        <v>135</v>
      </c>
    </row>
    <row r="406" spans="1:256" x14ac:dyDescent="0.2">
      <c r="B406" s="22"/>
      <c r="C406" s="22" t="s">
        <v>147</v>
      </c>
      <c r="D406" s="38" t="s">
        <v>148</v>
      </c>
      <c r="E406" s="24"/>
      <c r="F406" s="24">
        <v>1</v>
      </c>
      <c r="G406" s="24">
        <v>88.15</v>
      </c>
      <c r="H406" s="24">
        <v>2.06</v>
      </c>
      <c r="J406" s="25">
        <f t="shared" si="21"/>
        <v>181.58900000000003</v>
      </c>
      <c r="K406" s="26"/>
      <c r="L406" s="76" t="s">
        <v>135</v>
      </c>
    </row>
    <row r="407" spans="1:256" x14ac:dyDescent="0.2">
      <c r="B407" s="22"/>
      <c r="C407" s="22" t="s">
        <v>149</v>
      </c>
      <c r="D407" s="38" t="s">
        <v>144</v>
      </c>
      <c r="E407" s="24"/>
      <c r="F407" s="24">
        <v>1</v>
      </c>
      <c r="G407" s="24">
        <v>22.3</v>
      </c>
      <c r="H407" s="24">
        <v>11.5</v>
      </c>
      <c r="J407" s="25">
        <f t="shared" si="21"/>
        <v>256.45</v>
      </c>
      <c r="K407" s="26"/>
      <c r="L407" s="76" t="s">
        <v>135</v>
      </c>
    </row>
    <row r="408" spans="1:256" x14ac:dyDescent="0.2">
      <c r="B408" s="22"/>
      <c r="C408" s="22"/>
      <c r="D408" s="38"/>
      <c r="E408" s="24"/>
      <c r="F408" s="24">
        <v>1</v>
      </c>
      <c r="G408" s="24">
        <v>97.6</v>
      </c>
      <c r="H408" s="24">
        <v>5.37</v>
      </c>
      <c r="J408" s="25">
        <f t="shared" si="21"/>
        <v>524.11199999999997</v>
      </c>
      <c r="K408" s="26"/>
      <c r="L408" s="76" t="s">
        <v>135</v>
      </c>
    </row>
    <row r="409" spans="1:256" x14ac:dyDescent="0.2">
      <c r="B409" s="22"/>
      <c r="C409" s="22"/>
      <c r="D409" s="38"/>
      <c r="E409" s="24"/>
      <c r="F409" s="24">
        <v>1</v>
      </c>
      <c r="G409" s="24">
        <v>7.6</v>
      </c>
      <c r="H409" s="24">
        <v>14.9</v>
      </c>
      <c r="J409" s="25">
        <f t="shared" si="21"/>
        <v>113.24</v>
      </c>
      <c r="K409" s="26"/>
      <c r="L409" s="76" t="s">
        <v>135</v>
      </c>
    </row>
    <row r="410" spans="1:256" x14ac:dyDescent="0.2">
      <c r="B410" s="22"/>
      <c r="C410" s="22" t="s">
        <v>403</v>
      </c>
      <c r="D410" s="38" t="s">
        <v>404</v>
      </c>
      <c r="E410" s="24"/>
      <c r="F410" s="24">
        <v>1</v>
      </c>
      <c r="G410" s="24">
        <v>7.6</v>
      </c>
      <c r="H410" s="24">
        <v>9.9</v>
      </c>
      <c r="J410" s="25">
        <f>+F410*G410*H410</f>
        <v>75.239999999999995</v>
      </c>
      <c r="K410" s="26"/>
      <c r="L410" s="76" t="s">
        <v>135</v>
      </c>
      <c r="M410"/>
      <c r="N410"/>
    </row>
    <row r="411" spans="1:256" x14ac:dyDescent="0.2">
      <c r="B411" s="22"/>
      <c r="C411" s="22"/>
      <c r="D411" s="23"/>
      <c r="E411" s="24"/>
      <c r="F411" s="24">
        <v>1</v>
      </c>
      <c r="G411" s="24">
        <v>15.25</v>
      </c>
      <c r="H411" s="24">
        <v>4.75</v>
      </c>
      <c r="J411" s="25">
        <f>+F411*G411*H411</f>
        <v>72.4375</v>
      </c>
      <c r="K411" s="26"/>
      <c r="L411" s="76" t="s">
        <v>135</v>
      </c>
      <c r="M411"/>
      <c r="N411"/>
    </row>
    <row r="412" spans="1:256" x14ac:dyDescent="0.2">
      <c r="B412" s="22"/>
      <c r="C412" s="22"/>
      <c r="D412" s="38"/>
      <c r="E412" s="24"/>
      <c r="F412" s="24">
        <v>1</v>
      </c>
      <c r="G412" s="24">
        <v>92.5</v>
      </c>
      <c r="H412" s="24">
        <v>4.75</v>
      </c>
      <c r="J412" s="25">
        <f>+F412*G412*H412</f>
        <v>439.375</v>
      </c>
      <c r="K412" s="26"/>
      <c r="L412" s="76"/>
      <c r="M412"/>
      <c r="N412"/>
    </row>
    <row r="413" spans="1:256" x14ac:dyDescent="0.2">
      <c r="A413" s="2"/>
      <c r="B413" s="22" t="str">
        <f>'Presup '!C54</f>
        <v>7.2</v>
      </c>
      <c r="C413" s="22"/>
      <c r="D413" s="23" t="str">
        <f>'Presup '!D54</f>
        <v>ZINGUERÍA: CANALETAS, CENEFAS, CUPERTINAS</v>
      </c>
      <c r="E413" s="24">
        <f>'Presup '!E54</f>
        <v>0</v>
      </c>
      <c r="F413" s="24"/>
      <c r="G413" s="24"/>
      <c r="H413" s="24"/>
      <c r="I413" s="24"/>
      <c r="J413" s="25"/>
      <c r="K413" s="62">
        <f>SUM(J414:J417)</f>
        <v>139.2765</v>
      </c>
      <c r="L413" s="76" t="s">
        <v>135</v>
      </c>
      <c r="M413" s="98"/>
      <c r="N413" s="100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x14ac:dyDescent="0.2">
      <c r="A414" s="2"/>
      <c r="B414" s="22"/>
      <c r="C414" s="22"/>
      <c r="D414" s="38" t="s">
        <v>357</v>
      </c>
      <c r="E414" s="24"/>
      <c r="F414" s="24">
        <v>1</v>
      </c>
      <c r="G414" s="24">
        <v>82.7</v>
      </c>
      <c r="H414" s="24">
        <v>0.51500000000000001</v>
      </c>
      <c r="I414" s="24"/>
      <c r="J414" s="25">
        <f>+F414*G414*H414</f>
        <v>42.590500000000006</v>
      </c>
      <c r="K414" s="26"/>
      <c r="L414" s="76" t="s">
        <v>135</v>
      </c>
      <c r="M414" s="98"/>
      <c r="N414" s="100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x14ac:dyDescent="0.2">
      <c r="A415" s="2"/>
      <c r="B415" s="22"/>
      <c r="C415" s="22"/>
      <c r="D415" s="38" t="s">
        <v>358</v>
      </c>
      <c r="E415" s="24"/>
      <c r="F415" s="24">
        <v>1</v>
      </c>
      <c r="G415" s="24">
        <v>19.600000000000001</v>
      </c>
      <c r="H415" s="24">
        <v>0.51500000000000001</v>
      </c>
      <c r="I415" s="24"/>
      <c r="J415" s="25">
        <f>+F415*G415*H415</f>
        <v>10.094000000000001</v>
      </c>
      <c r="K415" s="26"/>
      <c r="L415" s="76" t="s">
        <v>135</v>
      </c>
      <c r="M415" s="98"/>
      <c r="N415" s="100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x14ac:dyDescent="0.2">
      <c r="A416" s="2"/>
      <c r="B416" s="22"/>
      <c r="C416" s="22"/>
      <c r="D416" s="38" t="s">
        <v>359</v>
      </c>
      <c r="E416" s="24"/>
      <c r="F416" s="24">
        <v>1</v>
      </c>
      <c r="G416" s="24">
        <v>82.7</v>
      </c>
      <c r="H416" s="24">
        <v>0.98</v>
      </c>
      <c r="I416" s="24"/>
      <c r="J416" s="25">
        <f>+F416*G416*H416</f>
        <v>81.046000000000006</v>
      </c>
      <c r="K416" s="26"/>
      <c r="L416" s="76" t="s">
        <v>135</v>
      </c>
      <c r="M416" s="98"/>
      <c r="N416" s="10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x14ac:dyDescent="0.2">
      <c r="A417" s="2"/>
      <c r="B417" s="22"/>
      <c r="C417" s="22"/>
      <c r="D417" s="38" t="s">
        <v>360</v>
      </c>
      <c r="E417" s="24"/>
      <c r="F417" s="24">
        <v>1</v>
      </c>
      <c r="G417" s="24">
        <v>9.4</v>
      </c>
      <c r="H417" s="24">
        <v>0.59</v>
      </c>
      <c r="I417" s="24"/>
      <c r="J417" s="25">
        <f>+F417*G417*H417</f>
        <v>5.5460000000000003</v>
      </c>
      <c r="K417" s="26"/>
      <c r="L417" s="76" t="s">
        <v>135</v>
      </c>
      <c r="M417" s="98"/>
      <c r="N417" s="10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ht="25.5" x14ac:dyDescent="0.2">
      <c r="B418" s="22" t="str">
        <f>'Presup '!C59</f>
        <v>7.3</v>
      </c>
      <c r="C418" s="22"/>
      <c r="D418" s="23" t="str">
        <f>'Presup '!D59</f>
        <v>CHAPA SINUSOIDAL DE ACERO GALVANIZADO N° 24, PERFILES C Nº140, DOBLES, SOLDADOS</v>
      </c>
      <c r="E418" s="24" t="str">
        <f>'Presup '!E59</f>
        <v>m2</v>
      </c>
      <c r="F418" s="24"/>
      <c r="G418" s="24"/>
      <c r="H418" s="24"/>
      <c r="I418" s="24"/>
      <c r="J418" s="25"/>
      <c r="K418" s="62">
        <f>SUM(J419)</f>
        <v>814.59500000000003</v>
      </c>
      <c r="L418" s="76" t="s">
        <v>135</v>
      </c>
    </row>
    <row r="419" spans="1:256" x14ac:dyDescent="0.2">
      <c r="B419" s="22"/>
      <c r="C419" s="22"/>
      <c r="D419" s="38" t="s">
        <v>150</v>
      </c>
      <c r="E419" s="24"/>
      <c r="F419" s="24">
        <v>1</v>
      </c>
      <c r="G419" s="24">
        <v>82.7</v>
      </c>
      <c r="H419" s="24">
        <v>9.85</v>
      </c>
      <c r="J419" s="25">
        <f>+F419*G419*H419</f>
        <v>814.59500000000003</v>
      </c>
      <c r="K419" s="26"/>
      <c r="L419" s="76" t="s">
        <v>135</v>
      </c>
    </row>
    <row r="420" spans="1:256" x14ac:dyDescent="0.2">
      <c r="B420" s="27">
        <v>8</v>
      </c>
      <c r="C420" s="27"/>
      <c r="D420" s="21" t="str">
        <f>'Presup '!D60</f>
        <v>REVOQUES</v>
      </c>
      <c r="E420" s="28"/>
      <c r="F420" s="28"/>
      <c r="G420" s="28"/>
      <c r="H420" s="28"/>
      <c r="I420" s="28"/>
      <c r="J420" s="29"/>
      <c r="K420" s="30"/>
      <c r="L420" s="76" t="s">
        <v>135</v>
      </c>
    </row>
    <row r="421" spans="1:256" ht="25.5" x14ac:dyDescent="0.2">
      <c r="B421" s="22" t="str">
        <f>'Presup '!C61</f>
        <v>8.1</v>
      </c>
      <c r="C421" s="22"/>
      <c r="D421" s="23" t="str">
        <f>'Presup '!D61</f>
        <v>INTERIOR COMPLETO. GRUESO a la cal +- ENDUIDO PLASTICO</v>
      </c>
      <c r="E421" s="24" t="str">
        <f>'Presup '!E61</f>
        <v>m2</v>
      </c>
      <c r="F421" s="24"/>
      <c r="G421" s="24"/>
      <c r="H421" s="24"/>
      <c r="I421" s="24"/>
      <c r="J421" s="25"/>
      <c r="K421" s="62">
        <f>SUM(J422)</f>
        <v>114.58000000000001</v>
      </c>
      <c r="L421" s="76" t="s">
        <v>135</v>
      </c>
    </row>
    <row r="422" spans="1:256" x14ac:dyDescent="0.2">
      <c r="B422" s="22"/>
      <c r="C422" s="22" t="s">
        <v>169</v>
      </c>
      <c r="D422" s="38" t="s">
        <v>170</v>
      </c>
      <c r="E422" s="24"/>
      <c r="F422" s="24">
        <v>1</v>
      </c>
      <c r="G422" s="24">
        <v>33.700000000000003</v>
      </c>
      <c r="I422" s="24">
        <v>3.4</v>
      </c>
      <c r="J422" s="25">
        <f>+F422*G422*I422</f>
        <v>114.58000000000001</v>
      </c>
      <c r="K422" s="26"/>
      <c r="L422" s="76" t="s">
        <v>135</v>
      </c>
    </row>
    <row r="423" spans="1:256" x14ac:dyDescent="0.2">
      <c r="B423" s="22" t="str">
        <f>'Presup '!C62</f>
        <v>8.2</v>
      </c>
      <c r="C423" s="22"/>
      <c r="D423" s="23" t="str">
        <f>'Presup '!D62</f>
        <v xml:space="preserve">INTERIOR COMPLETO. GRUESO y FINO a la cal </v>
      </c>
      <c r="E423" s="24" t="str">
        <f>'Presup '!E62</f>
        <v>m2</v>
      </c>
      <c r="F423" s="24"/>
      <c r="G423" s="24"/>
      <c r="H423" s="24"/>
      <c r="I423" s="24"/>
      <c r="J423" s="25"/>
      <c r="K423" s="62">
        <f>SUM(J424:J439)</f>
        <v>589.75</v>
      </c>
      <c r="L423" s="76" t="s">
        <v>135</v>
      </c>
    </row>
    <row r="424" spans="1:256" x14ac:dyDescent="0.2">
      <c r="B424" s="22"/>
      <c r="C424" s="22" t="s">
        <v>115</v>
      </c>
      <c r="D424" s="38" t="s">
        <v>116</v>
      </c>
      <c r="E424" s="24"/>
      <c r="F424" s="24">
        <v>1</v>
      </c>
      <c r="G424" s="24">
        <v>73.8</v>
      </c>
      <c r="H424" s="24"/>
      <c r="I424" s="24">
        <v>2.5</v>
      </c>
      <c r="J424" s="25">
        <f t="shared" ref="J424:J439" si="22">+F424*G424*I424</f>
        <v>184.5</v>
      </c>
      <c r="K424" s="26"/>
      <c r="L424" s="76" t="s">
        <v>135</v>
      </c>
    </row>
    <row r="425" spans="1:256" x14ac:dyDescent="0.2">
      <c r="B425" s="22"/>
      <c r="C425" s="22"/>
      <c r="D425" s="38"/>
      <c r="E425" s="24"/>
      <c r="F425" s="24">
        <v>1</v>
      </c>
      <c r="G425" s="24">
        <v>26.9</v>
      </c>
      <c r="H425" s="24"/>
      <c r="I425" s="24">
        <v>2.5</v>
      </c>
      <c r="J425" s="25">
        <f t="shared" si="22"/>
        <v>67.25</v>
      </c>
      <c r="K425" s="26"/>
      <c r="L425" s="76" t="s">
        <v>135</v>
      </c>
    </row>
    <row r="426" spans="1:256" x14ac:dyDescent="0.2">
      <c r="B426" s="22"/>
      <c r="C426" s="22"/>
      <c r="D426" s="38"/>
      <c r="E426" s="24"/>
      <c r="F426" s="24">
        <v>1</v>
      </c>
      <c r="G426" s="24">
        <v>31.8</v>
      </c>
      <c r="H426" s="24"/>
      <c r="I426" s="24">
        <v>2.5</v>
      </c>
      <c r="J426" s="25">
        <f t="shared" si="22"/>
        <v>79.5</v>
      </c>
      <c r="K426" s="26"/>
      <c r="L426" s="76" t="s">
        <v>135</v>
      </c>
    </row>
    <row r="427" spans="1:256" x14ac:dyDescent="0.2">
      <c r="B427" s="22"/>
      <c r="C427" s="22" t="s">
        <v>138</v>
      </c>
      <c r="D427" s="38" t="s">
        <v>139</v>
      </c>
      <c r="E427" s="24"/>
      <c r="F427" s="24">
        <v>1</v>
      </c>
      <c r="G427" s="24">
        <v>6.15</v>
      </c>
      <c r="H427" s="24"/>
      <c r="I427" s="24">
        <v>2.5</v>
      </c>
      <c r="J427" s="25">
        <f t="shared" si="22"/>
        <v>15.375</v>
      </c>
      <c r="K427" s="26"/>
      <c r="L427" s="76" t="s">
        <v>135</v>
      </c>
    </row>
    <row r="428" spans="1:256" x14ac:dyDescent="0.2">
      <c r="B428" s="22"/>
      <c r="C428" s="22" t="s">
        <v>140</v>
      </c>
      <c r="D428" s="38" t="s">
        <v>141</v>
      </c>
      <c r="E428" s="24"/>
      <c r="F428" s="24">
        <v>1</v>
      </c>
      <c r="G428" s="24">
        <v>5.6</v>
      </c>
      <c r="H428" s="24"/>
      <c r="I428" s="24">
        <v>2.5</v>
      </c>
      <c r="J428" s="25">
        <f t="shared" si="22"/>
        <v>14</v>
      </c>
      <c r="K428" s="26"/>
      <c r="L428" s="76" t="s">
        <v>135</v>
      </c>
    </row>
    <row r="429" spans="1:256" x14ac:dyDescent="0.2">
      <c r="B429" s="22"/>
      <c r="C429" s="22"/>
      <c r="D429" s="23"/>
      <c r="E429" s="24"/>
      <c r="F429" s="24">
        <v>1</v>
      </c>
      <c r="G429" s="24">
        <v>5.35</v>
      </c>
      <c r="H429" s="24"/>
      <c r="I429" s="24">
        <v>2.5</v>
      </c>
      <c r="J429" s="25">
        <f t="shared" si="22"/>
        <v>13.375</v>
      </c>
      <c r="K429" s="26"/>
      <c r="L429" s="76" t="s">
        <v>135</v>
      </c>
    </row>
    <row r="430" spans="1:256" x14ac:dyDescent="0.2">
      <c r="B430" s="22"/>
      <c r="C430" s="22" t="s">
        <v>117</v>
      </c>
      <c r="D430" s="38" t="s">
        <v>118</v>
      </c>
      <c r="E430" s="24"/>
      <c r="F430" s="24">
        <v>1</v>
      </c>
      <c r="G430" s="24">
        <v>3.6</v>
      </c>
      <c r="H430" s="24"/>
      <c r="I430" s="24">
        <v>2.5</v>
      </c>
      <c r="J430" s="25">
        <f t="shared" si="22"/>
        <v>9</v>
      </c>
      <c r="K430" s="26"/>
      <c r="L430" s="76" t="s">
        <v>135</v>
      </c>
    </row>
    <row r="431" spans="1:256" x14ac:dyDescent="0.2">
      <c r="B431" s="22"/>
      <c r="C431" s="22"/>
      <c r="D431" s="23"/>
      <c r="E431" s="24"/>
      <c r="F431" s="24">
        <v>1</v>
      </c>
      <c r="G431" s="24">
        <v>4.4000000000000004</v>
      </c>
      <c r="H431" s="24"/>
      <c r="I431" s="24">
        <v>2.5</v>
      </c>
      <c r="J431" s="25">
        <f t="shared" si="22"/>
        <v>11</v>
      </c>
      <c r="K431" s="26"/>
      <c r="L431" s="76" t="s">
        <v>135</v>
      </c>
    </row>
    <row r="432" spans="1:256" x14ac:dyDescent="0.2">
      <c r="B432" s="22"/>
      <c r="C432" s="22" t="s">
        <v>119</v>
      </c>
      <c r="D432" s="38" t="s">
        <v>120</v>
      </c>
      <c r="E432" s="24"/>
      <c r="F432" s="24">
        <v>1</v>
      </c>
      <c r="G432" s="24">
        <v>1.5</v>
      </c>
      <c r="H432" s="24"/>
      <c r="I432" s="24">
        <v>2.5</v>
      </c>
      <c r="J432" s="25">
        <f t="shared" si="22"/>
        <v>3.75</v>
      </c>
      <c r="K432" s="26"/>
      <c r="L432" s="76" t="s">
        <v>135</v>
      </c>
    </row>
    <row r="433" spans="2:12" x14ac:dyDescent="0.2">
      <c r="B433" s="22"/>
      <c r="C433" s="22" t="s">
        <v>121</v>
      </c>
      <c r="D433" s="38" t="s">
        <v>122</v>
      </c>
      <c r="E433" s="24"/>
      <c r="F433" s="24">
        <v>1</v>
      </c>
      <c r="G433" s="24">
        <v>4</v>
      </c>
      <c r="H433" s="24"/>
      <c r="I433" s="24">
        <v>2.5</v>
      </c>
      <c r="J433" s="25">
        <f t="shared" si="22"/>
        <v>10</v>
      </c>
      <c r="K433" s="26"/>
      <c r="L433" s="76" t="s">
        <v>135</v>
      </c>
    </row>
    <row r="434" spans="2:12" x14ac:dyDescent="0.2">
      <c r="B434" s="22"/>
      <c r="C434" s="22" t="s">
        <v>123</v>
      </c>
      <c r="D434" s="38" t="s">
        <v>124</v>
      </c>
      <c r="E434" s="24"/>
      <c r="F434" s="24">
        <v>1</v>
      </c>
      <c r="G434" s="24">
        <v>9.4</v>
      </c>
      <c r="H434" s="24"/>
      <c r="I434" s="24">
        <v>2.5</v>
      </c>
      <c r="J434" s="25">
        <f t="shared" si="22"/>
        <v>23.5</v>
      </c>
      <c r="K434" s="26"/>
      <c r="L434" s="76" t="s">
        <v>135</v>
      </c>
    </row>
    <row r="435" spans="2:12" x14ac:dyDescent="0.2">
      <c r="B435" s="22"/>
      <c r="C435" s="22" t="s">
        <v>125</v>
      </c>
      <c r="D435" s="38" t="s">
        <v>126</v>
      </c>
      <c r="E435" s="24"/>
      <c r="F435" s="24">
        <v>1</v>
      </c>
      <c r="G435" s="24">
        <v>7.5</v>
      </c>
      <c r="H435" s="24"/>
      <c r="I435" s="24">
        <v>2.5</v>
      </c>
      <c r="J435" s="25">
        <f t="shared" si="22"/>
        <v>18.75</v>
      </c>
      <c r="K435" s="26"/>
      <c r="L435" s="76" t="s">
        <v>135</v>
      </c>
    </row>
    <row r="436" spans="2:12" x14ac:dyDescent="0.2">
      <c r="B436" s="22"/>
      <c r="C436" s="22" t="s">
        <v>127</v>
      </c>
      <c r="D436" s="38" t="s">
        <v>128</v>
      </c>
      <c r="E436" s="24"/>
      <c r="F436" s="24">
        <v>2</v>
      </c>
      <c r="G436" s="24">
        <v>3.85</v>
      </c>
      <c r="H436" s="24"/>
      <c r="I436" s="24">
        <v>2.5</v>
      </c>
      <c r="J436" s="25">
        <f t="shared" si="22"/>
        <v>19.25</v>
      </c>
      <c r="K436" s="26"/>
      <c r="L436" s="76" t="s">
        <v>135</v>
      </c>
    </row>
    <row r="437" spans="2:12" x14ac:dyDescent="0.2">
      <c r="B437" s="22"/>
      <c r="C437" s="22"/>
      <c r="D437" s="38"/>
      <c r="E437" s="24"/>
      <c r="F437" s="24">
        <v>1</v>
      </c>
      <c r="G437" s="24">
        <v>16.899999999999999</v>
      </c>
      <c r="H437" s="24"/>
      <c r="I437" s="24">
        <v>2.5</v>
      </c>
      <c r="J437" s="25">
        <f t="shared" si="22"/>
        <v>42.25</v>
      </c>
      <c r="K437" s="26"/>
      <c r="L437" s="76" t="s">
        <v>135</v>
      </c>
    </row>
    <row r="438" spans="2:12" x14ac:dyDescent="0.2">
      <c r="B438" s="22"/>
      <c r="C438" s="22" t="s">
        <v>129</v>
      </c>
      <c r="D438" s="38" t="s">
        <v>130</v>
      </c>
      <c r="E438" s="24"/>
      <c r="F438" s="24">
        <v>1</v>
      </c>
      <c r="G438" s="24">
        <v>23.8</v>
      </c>
      <c r="H438" s="24"/>
      <c r="I438" s="24">
        <v>2.5</v>
      </c>
      <c r="J438" s="25">
        <f t="shared" si="22"/>
        <v>59.5</v>
      </c>
      <c r="K438" s="26"/>
      <c r="L438" s="76" t="s">
        <v>135</v>
      </c>
    </row>
    <row r="439" spans="2:12" x14ac:dyDescent="0.2">
      <c r="B439" s="22"/>
      <c r="C439" s="22" t="s">
        <v>131</v>
      </c>
      <c r="D439" s="38" t="s">
        <v>132</v>
      </c>
      <c r="E439" s="24"/>
      <c r="F439" s="24">
        <v>1</v>
      </c>
      <c r="G439" s="24">
        <v>7.5</v>
      </c>
      <c r="H439" s="24"/>
      <c r="I439" s="24">
        <v>2.5</v>
      </c>
      <c r="J439" s="25">
        <f t="shared" si="22"/>
        <v>18.75</v>
      </c>
      <c r="K439" s="26"/>
      <c r="L439" s="76" t="s">
        <v>135</v>
      </c>
    </row>
    <row r="440" spans="2:12" ht="25.5" x14ac:dyDescent="0.2">
      <c r="B440" s="22" t="str">
        <f>'Presup '!C63</f>
        <v>8.3</v>
      </c>
      <c r="C440" s="22"/>
      <c r="D440" s="23" t="str">
        <f>'Presup '!D63</f>
        <v>EXTERIOR IMPERMEABLE, GRUESO FRATASADO Y FINO a la cal</v>
      </c>
      <c r="E440" s="24" t="str">
        <f>'Presup '!E63</f>
        <v>m2</v>
      </c>
      <c r="F440" s="24"/>
      <c r="G440" s="24"/>
      <c r="H440" s="24"/>
      <c r="I440" s="24"/>
      <c r="J440" s="25"/>
      <c r="K440" s="62">
        <f>SUM(J441:J446)</f>
        <v>139.35999999999999</v>
      </c>
      <c r="L440" s="76" t="s">
        <v>135</v>
      </c>
    </row>
    <row r="441" spans="2:12" x14ac:dyDescent="0.2">
      <c r="B441" s="22"/>
      <c r="C441" s="22"/>
      <c r="D441" s="38" t="s">
        <v>348</v>
      </c>
      <c r="E441" s="24"/>
      <c r="F441" s="24">
        <v>1</v>
      </c>
      <c r="G441" s="24">
        <v>10.15</v>
      </c>
      <c r="H441" s="24"/>
      <c r="I441" s="24">
        <v>0.65</v>
      </c>
      <c r="J441" s="25">
        <f t="shared" ref="J441:J446" si="23">+F441*G441*I441</f>
        <v>6.5975000000000001</v>
      </c>
      <c r="K441" s="26"/>
      <c r="L441" s="76" t="s">
        <v>135</v>
      </c>
    </row>
    <row r="442" spans="2:12" x14ac:dyDescent="0.2">
      <c r="B442" s="22"/>
      <c r="C442" s="22"/>
      <c r="D442" s="38"/>
      <c r="E442" s="24"/>
      <c r="F442" s="24">
        <v>1</v>
      </c>
      <c r="G442" s="24">
        <v>10.15</v>
      </c>
      <c r="H442" s="24"/>
      <c r="I442" s="24">
        <v>0.2</v>
      </c>
      <c r="J442" s="25">
        <f t="shared" si="23"/>
        <v>2.0300000000000002</v>
      </c>
      <c r="K442" s="26"/>
      <c r="L442" s="76" t="s">
        <v>135</v>
      </c>
    </row>
    <row r="443" spans="2:12" x14ac:dyDescent="0.2">
      <c r="B443" s="22"/>
      <c r="C443" s="22"/>
      <c r="D443" s="2"/>
      <c r="E443" s="24"/>
      <c r="F443" s="24">
        <v>1</v>
      </c>
      <c r="G443" s="24">
        <v>14.45</v>
      </c>
      <c r="H443" s="24"/>
      <c r="I443" s="24">
        <v>0.65</v>
      </c>
      <c r="J443" s="25">
        <f t="shared" si="23"/>
        <v>9.3925000000000001</v>
      </c>
      <c r="K443" s="26"/>
      <c r="L443" s="76" t="s">
        <v>135</v>
      </c>
    </row>
    <row r="444" spans="2:12" x14ac:dyDescent="0.2">
      <c r="B444" s="22"/>
      <c r="C444" s="22"/>
      <c r="D444" s="2"/>
      <c r="E444" s="24"/>
      <c r="F444" s="24">
        <v>1</v>
      </c>
      <c r="G444" s="24">
        <v>14.45</v>
      </c>
      <c r="H444" s="24"/>
      <c r="I444" s="24">
        <v>0.2</v>
      </c>
      <c r="J444" s="25">
        <f t="shared" si="23"/>
        <v>2.89</v>
      </c>
      <c r="K444" s="26"/>
      <c r="L444" s="76" t="s">
        <v>135</v>
      </c>
    </row>
    <row r="445" spans="2:12" x14ac:dyDescent="0.2">
      <c r="B445" s="22"/>
      <c r="C445" s="22"/>
      <c r="D445" s="38" t="s">
        <v>349</v>
      </c>
      <c r="E445" s="24"/>
      <c r="F445" s="24">
        <v>1</v>
      </c>
      <c r="G445" s="24">
        <v>103</v>
      </c>
      <c r="H445" s="24"/>
      <c r="I445" s="24">
        <v>0.95</v>
      </c>
      <c r="J445" s="25">
        <f t="shared" si="23"/>
        <v>97.85</v>
      </c>
      <c r="K445" s="26"/>
      <c r="L445" s="76" t="s">
        <v>135</v>
      </c>
    </row>
    <row r="446" spans="2:12" x14ac:dyDescent="0.2">
      <c r="B446" s="22"/>
      <c r="C446" s="22"/>
      <c r="D446" s="23"/>
      <c r="E446" s="24"/>
      <c r="F446" s="24">
        <v>1</v>
      </c>
      <c r="G446" s="24">
        <v>103</v>
      </c>
      <c r="H446" s="24"/>
      <c r="I446" s="24">
        <v>0.2</v>
      </c>
      <c r="J446" s="25">
        <f t="shared" si="23"/>
        <v>20.6</v>
      </c>
      <c r="K446" s="26"/>
      <c r="L446" s="76" t="s">
        <v>135</v>
      </c>
    </row>
    <row r="447" spans="2:12" x14ac:dyDescent="0.2">
      <c r="B447" s="27">
        <v>9</v>
      </c>
      <c r="C447" s="27"/>
      <c r="D447" s="21" t="str">
        <f>'Presup '!D64</f>
        <v>CONTRAPISOS</v>
      </c>
      <c r="E447" s="28"/>
      <c r="F447" s="28"/>
      <c r="G447" s="28"/>
      <c r="H447" s="28"/>
      <c r="I447" s="28"/>
      <c r="J447" s="29"/>
      <c r="K447" s="30"/>
      <c r="L447" s="76" t="s">
        <v>135</v>
      </c>
    </row>
    <row r="448" spans="2:12" x14ac:dyDescent="0.2">
      <c r="B448" s="22" t="str">
        <f>'Presup '!C66</f>
        <v>9.1.1</v>
      </c>
      <c r="C448" s="22"/>
      <c r="D448" s="23" t="str">
        <f>'Presup '!D66</f>
        <v>Hº de cascotes e=06 cm</v>
      </c>
      <c r="E448" s="24" t="str">
        <f>'Presup '!E66</f>
        <v>m2</v>
      </c>
      <c r="F448" s="24"/>
      <c r="G448" s="24"/>
      <c r="H448" s="24"/>
      <c r="I448" s="24"/>
      <c r="J448" s="25"/>
      <c r="K448" s="62">
        <f>SUM(J449:J456)</f>
        <v>683.65959999999984</v>
      </c>
      <c r="L448" s="76" t="s">
        <v>135</v>
      </c>
    </row>
    <row r="449" spans="2:12" x14ac:dyDescent="0.2">
      <c r="B449" s="22"/>
      <c r="C449" s="22" t="s">
        <v>151</v>
      </c>
      <c r="D449" s="38" t="s">
        <v>152</v>
      </c>
      <c r="E449" s="24"/>
      <c r="F449" s="24">
        <v>1</v>
      </c>
      <c r="G449" s="24">
        <v>7.38</v>
      </c>
      <c r="H449" s="24">
        <v>13.92</v>
      </c>
      <c r="J449" s="25">
        <f t="shared" ref="J449:J456" si="24">+F449*G449*H449</f>
        <v>102.7296</v>
      </c>
      <c r="K449" s="26"/>
      <c r="L449" s="76" t="s">
        <v>135</v>
      </c>
    </row>
    <row r="450" spans="2:12" x14ac:dyDescent="0.2">
      <c r="B450" s="22"/>
      <c r="C450" s="22" t="s">
        <v>153</v>
      </c>
      <c r="D450" s="38" t="s">
        <v>154</v>
      </c>
      <c r="E450" s="24"/>
      <c r="F450" s="24">
        <v>1</v>
      </c>
      <c r="G450" s="24">
        <v>97.6</v>
      </c>
      <c r="H450" s="24">
        <v>3</v>
      </c>
      <c r="J450" s="25">
        <f t="shared" si="24"/>
        <v>292.79999999999995</v>
      </c>
      <c r="K450" s="26"/>
      <c r="L450" s="76" t="s">
        <v>135</v>
      </c>
    </row>
    <row r="451" spans="2:12" x14ac:dyDescent="0.2">
      <c r="B451" s="22"/>
      <c r="C451" s="22" t="s">
        <v>155</v>
      </c>
      <c r="D451" s="38" t="s">
        <v>156</v>
      </c>
      <c r="E451" s="24"/>
      <c r="F451" s="24">
        <v>1</v>
      </c>
      <c r="G451" s="24">
        <v>15.1</v>
      </c>
      <c r="H451" s="24">
        <v>16.899999999999999</v>
      </c>
      <c r="J451" s="25">
        <f t="shared" si="24"/>
        <v>255.18999999999997</v>
      </c>
      <c r="K451" s="26"/>
      <c r="L451" s="76" t="s">
        <v>135</v>
      </c>
    </row>
    <row r="452" spans="2:12" x14ac:dyDescent="0.2">
      <c r="B452" s="22"/>
      <c r="C452" s="22" t="s">
        <v>225</v>
      </c>
      <c r="D452" s="38" t="s">
        <v>226</v>
      </c>
      <c r="E452" s="24"/>
      <c r="F452" s="24">
        <v>1</v>
      </c>
      <c r="G452" s="24">
        <v>8.8000000000000007</v>
      </c>
      <c r="H452" s="24">
        <v>1.2</v>
      </c>
      <c r="J452" s="25">
        <f t="shared" si="24"/>
        <v>10.56</v>
      </c>
      <c r="K452" s="26"/>
      <c r="L452" s="76" t="s">
        <v>135</v>
      </c>
    </row>
    <row r="453" spans="2:12" x14ac:dyDescent="0.2">
      <c r="B453" s="22"/>
      <c r="C453" s="22" t="s">
        <v>227</v>
      </c>
      <c r="D453" s="38" t="s">
        <v>226</v>
      </c>
      <c r="E453" s="24"/>
      <c r="F453" s="24">
        <v>1</v>
      </c>
      <c r="G453" s="24">
        <v>8.8000000000000007</v>
      </c>
      <c r="H453" s="24">
        <v>1.2</v>
      </c>
      <c r="J453" s="25">
        <f t="shared" si="24"/>
        <v>10.56</v>
      </c>
      <c r="K453" s="26"/>
      <c r="L453" s="76" t="s">
        <v>135</v>
      </c>
    </row>
    <row r="454" spans="2:12" x14ac:dyDescent="0.2">
      <c r="B454" s="22"/>
      <c r="C454" s="22"/>
      <c r="D454" s="38"/>
      <c r="E454" s="24"/>
      <c r="F454" s="24">
        <v>1</v>
      </c>
      <c r="G454" s="24">
        <v>1.5</v>
      </c>
      <c r="H454" s="24">
        <v>0.9</v>
      </c>
      <c r="J454" s="25">
        <f>+F454*G454*H454</f>
        <v>1.35</v>
      </c>
      <c r="K454" s="26"/>
      <c r="L454" s="76"/>
    </row>
    <row r="455" spans="2:12" x14ac:dyDescent="0.2">
      <c r="B455" s="22"/>
      <c r="C455" s="22" t="s">
        <v>228</v>
      </c>
      <c r="D455" s="38" t="s">
        <v>226</v>
      </c>
      <c r="E455" s="24"/>
      <c r="F455" s="24">
        <v>1</v>
      </c>
      <c r="G455" s="24">
        <v>7.6</v>
      </c>
      <c r="H455" s="24">
        <v>1.2</v>
      </c>
      <c r="J455" s="25">
        <f t="shared" si="24"/>
        <v>9.1199999999999992</v>
      </c>
      <c r="K455" s="26"/>
      <c r="L455" s="76" t="s">
        <v>135</v>
      </c>
    </row>
    <row r="456" spans="2:12" x14ac:dyDescent="0.2">
      <c r="B456" s="22"/>
      <c r="C456" s="22"/>
      <c r="D456" s="38"/>
      <c r="E456" s="24"/>
      <c r="F456" s="24">
        <v>1</v>
      </c>
      <c r="G456" s="24">
        <v>1.5</v>
      </c>
      <c r="H456" s="24">
        <v>0.9</v>
      </c>
      <c r="J456" s="25">
        <f t="shared" si="24"/>
        <v>1.35</v>
      </c>
      <c r="K456" s="26"/>
      <c r="L456" s="76"/>
    </row>
    <row r="457" spans="2:12" x14ac:dyDescent="0.2">
      <c r="B457" s="22" t="str">
        <f>'Presup '!C67</f>
        <v>9.1.2</v>
      </c>
      <c r="C457" s="22"/>
      <c r="D457" s="23" t="str">
        <f>'Presup '!D67</f>
        <v>Hº de cascotes e=20 cm</v>
      </c>
      <c r="E457" s="24" t="str">
        <f>'Presup '!E67</f>
        <v>m2</v>
      </c>
      <c r="F457" s="24"/>
      <c r="G457" s="24"/>
      <c r="H457" s="24"/>
      <c r="I457" s="24"/>
      <c r="J457" s="25"/>
      <c r="K457" s="62">
        <f>SUM(J458:J485)</f>
        <v>3186.9539999999997</v>
      </c>
      <c r="L457" s="76" t="s">
        <v>135</v>
      </c>
    </row>
    <row r="458" spans="2:12" x14ac:dyDescent="0.2">
      <c r="B458" s="22"/>
      <c r="C458" s="22" t="s">
        <v>113</v>
      </c>
      <c r="D458" s="38" t="s">
        <v>114</v>
      </c>
      <c r="E458" s="24"/>
      <c r="F458" s="24">
        <v>1</v>
      </c>
      <c r="G458" s="24">
        <v>5.0599999999999996</v>
      </c>
      <c r="H458" s="24">
        <v>22.95</v>
      </c>
      <c r="J458" s="25">
        <f t="shared" ref="J458:J484" si="25">+F458*G458*H458</f>
        <v>116.12699999999998</v>
      </c>
      <c r="K458" s="26"/>
      <c r="L458" s="76" t="s">
        <v>135</v>
      </c>
    </row>
    <row r="459" spans="2:12" x14ac:dyDescent="0.2">
      <c r="B459" s="22"/>
      <c r="C459" s="22" t="s">
        <v>115</v>
      </c>
      <c r="D459" s="38" t="s">
        <v>116</v>
      </c>
      <c r="E459" s="24"/>
      <c r="F459" s="24">
        <v>1</v>
      </c>
      <c r="G459" s="24">
        <v>5.0999999999999996</v>
      </c>
      <c r="H459" s="24">
        <v>11.05</v>
      </c>
      <c r="J459" s="25">
        <f t="shared" si="25"/>
        <v>56.354999999999997</v>
      </c>
      <c r="K459" s="26"/>
      <c r="L459" s="76" t="s">
        <v>135</v>
      </c>
    </row>
    <row r="460" spans="2:12" x14ac:dyDescent="0.2">
      <c r="B460" s="22"/>
      <c r="C460" s="22"/>
      <c r="D460" s="38"/>
      <c r="E460" s="24"/>
      <c r="F460" s="24">
        <v>1</v>
      </c>
      <c r="G460" s="24">
        <v>25</v>
      </c>
      <c r="H460" s="24">
        <v>16.5</v>
      </c>
      <c r="J460" s="25">
        <f t="shared" si="25"/>
        <v>412.5</v>
      </c>
      <c r="K460" s="26"/>
      <c r="L460" s="76" t="s">
        <v>135</v>
      </c>
    </row>
    <row r="461" spans="2:12" x14ac:dyDescent="0.2">
      <c r="B461" s="22"/>
      <c r="C461" s="22"/>
      <c r="D461" s="38"/>
      <c r="E461" s="24"/>
      <c r="F461" s="24">
        <v>1</v>
      </c>
      <c r="G461" s="24">
        <v>15</v>
      </c>
      <c r="H461" s="24">
        <v>11.5</v>
      </c>
      <c r="J461" s="25">
        <f t="shared" si="25"/>
        <v>172.5</v>
      </c>
      <c r="K461" s="26"/>
      <c r="L461" s="76" t="s">
        <v>135</v>
      </c>
    </row>
    <row r="462" spans="2:12" x14ac:dyDescent="0.2">
      <c r="B462" s="22"/>
      <c r="C462" s="22"/>
      <c r="D462" s="38"/>
      <c r="E462" s="24"/>
      <c r="F462" s="24">
        <v>1</v>
      </c>
      <c r="G462" s="24">
        <v>28.7</v>
      </c>
      <c r="H462" s="24">
        <v>16.5</v>
      </c>
      <c r="J462" s="25">
        <f t="shared" si="25"/>
        <v>473.55</v>
      </c>
      <c r="K462" s="26"/>
      <c r="L462" s="76" t="s">
        <v>135</v>
      </c>
    </row>
    <row r="463" spans="2:12" x14ac:dyDescent="0.2">
      <c r="B463" s="22"/>
      <c r="C463" s="22" t="s">
        <v>138</v>
      </c>
      <c r="D463" s="38" t="s">
        <v>139</v>
      </c>
      <c r="E463" s="24"/>
      <c r="F463" s="24">
        <v>1</v>
      </c>
      <c r="G463" s="24">
        <v>5.9</v>
      </c>
      <c r="H463" s="24">
        <v>5.3</v>
      </c>
      <c r="J463" s="25">
        <f t="shared" si="25"/>
        <v>31.27</v>
      </c>
      <c r="K463" s="26"/>
      <c r="L463" s="76" t="s">
        <v>135</v>
      </c>
    </row>
    <row r="464" spans="2:12" x14ac:dyDescent="0.2">
      <c r="B464" s="22"/>
      <c r="C464" s="22" t="s">
        <v>140</v>
      </c>
      <c r="D464" s="38" t="s">
        <v>141</v>
      </c>
      <c r="E464" s="24"/>
      <c r="F464" s="24">
        <v>1</v>
      </c>
      <c r="G464" s="24">
        <v>7.5</v>
      </c>
      <c r="H464" s="24">
        <v>5</v>
      </c>
      <c r="J464" s="25">
        <f t="shared" si="25"/>
        <v>37.5</v>
      </c>
      <c r="K464" s="26"/>
      <c r="L464" s="76" t="s">
        <v>135</v>
      </c>
    </row>
    <row r="465" spans="2:12" x14ac:dyDescent="0.2">
      <c r="B465" s="22"/>
      <c r="C465" s="22"/>
      <c r="D465" s="38"/>
      <c r="E465" s="24"/>
      <c r="F465" s="24">
        <v>1</v>
      </c>
      <c r="G465" s="24">
        <v>5.55</v>
      </c>
      <c r="H465" s="24">
        <v>4.75</v>
      </c>
      <c r="J465" s="25">
        <f t="shared" si="25"/>
        <v>26.362500000000001</v>
      </c>
      <c r="K465" s="26"/>
      <c r="L465" s="76" t="s">
        <v>135</v>
      </c>
    </row>
    <row r="466" spans="2:12" x14ac:dyDescent="0.2">
      <c r="B466" s="22"/>
      <c r="C466" s="22" t="s">
        <v>117</v>
      </c>
      <c r="D466" s="38" t="s">
        <v>118</v>
      </c>
      <c r="E466" s="24"/>
      <c r="F466" s="24">
        <v>1</v>
      </c>
      <c r="G466" s="24">
        <v>7.5</v>
      </c>
      <c r="H466" s="24">
        <v>5</v>
      </c>
      <c r="J466" s="25">
        <f t="shared" si="25"/>
        <v>37.5</v>
      </c>
      <c r="K466" s="26"/>
      <c r="L466" s="76" t="s">
        <v>135</v>
      </c>
    </row>
    <row r="467" spans="2:12" x14ac:dyDescent="0.2">
      <c r="B467" s="22"/>
      <c r="C467" s="22"/>
      <c r="D467" s="38"/>
      <c r="E467" s="24"/>
      <c r="F467" s="24">
        <v>1</v>
      </c>
      <c r="G467" s="24">
        <v>2.15</v>
      </c>
      <c r="H467" s="24">
        <v>4.75</v>
      </c>
      <c r="J467" s="25">
        <f t="shared" si="25"/>
        <v>10.2125</v>
      </c>
      <c r="K467" s="26"/>
      <c r="L467" s="76" t="s">
        <v>135</v>
      </c>
    </row>
    <row r="468" spans="2:12" x14ac:dyDescent="0.2">
      <c r="B468" s="22"/>
      <c r="C468" s="22" t="s">
        <v>119</v>
      </c>
      <c r="D468" s="38" t="s">
        <v>120</v>
      </c>
      <c r="E468" s="24"/>
      <c r="F468" s="24">
        <v>1</v>
      </c>
      <c r="G468" s="24">
        <v>1.45</v>
      </c>
      <c r="H468" s="24">
        <v>4.9000000000000004</v>
      </c>
      <c r="J468" s="25">
        <f t="shared" si="25"/>
        <v>7.1050000000000004</v>
      </c>
      <c r="K468" s="26"/>
      <c r="L468" s="76" t="s">
        <v>135</v>
      </c>
    </row>
    <row r="469" spans="2:12" x14ac:dyDescent="0.2">
      <c r="B469" s="22"/>
      <c r="C469" s="22" t="s">
        <v>121</v>
      </c>
      <c r="D469" s="38" t="s">
        <v>122</v>
      </c>
      <c r="E469" s="24"/>
      <c r="F469" s="24">
        <v>1</v>
      </c>
      <c r="G469" s="24">
        <v>4.03</v>
      </c>
      <c r="H469" s="24">
        <v>4.9000000000000004</v>
      </c>
      <c r="J469" s="25">
        <f t="shared" si="25"/>
        <v>19.747000000000003</v>
      </c>
      <c r="K469" s="26"/>
      <c r="L469" s="76" t="s">
        <v>135</v>
      </c>
    </row>
    <row r="470" spans="2:12" x14ac:dyDescent="0.2">
      <c r="B470" s="22"/>
      <c r="C470" s="22" t="s">
        <v>123</v>
      </c>
      <c r="D470" s="38" t="s">
        <v>124</v>
      </c>
      <c r="E470" s="24"/>
      <c r="F470" s="24">
        <v>1</v>
      </c>
      <c r="G470" s="24">
        <v>9.3000000000000007</v>
      </c>
      <c r="H470" s="24">
        <v>4.9000000000000004</v>
      </c>
      <c r="J470" s="25">
        <f t="shared" si="25"/>
        <v>45.570000000000007</v>
      </c>
      <c r="K470" s="26"/>
      <c r="L470" s="76" t="s">
        <v>135</v>
      </c>
    </row>
    <row r="471" spans="2:12" x14ac:dyDescent="0.2">
      <c r="B471" s="22"/>
      <c r="C471" s="22" t="s">
        <v>125</v>
      </c>
      <c r="D471" s="38" t="s">
        <v>126</v>
      </c>
      <c r="E471" s="24"/>
      <c r="F471" s="24">
        <v>1</v>
      </c>
      <c r="G471" s="24">
        <v>7.6</v>
      </c>
      <c r="H471" s="24">
        <v>4.9000000000000004</v>
      </c>
      <c r="J471" s="25">
        <f t="shared" si="25"/>
        <v>37.24</v>
      </c>
      <c r="K471" s="26"/>
      <c r="L471" s="76" t="s">
        <v>135</v>
      </c>
    </row>
    <row r="472" spans="2:12" x14ac:dyDescent="0.2">
      <c r="B472" s="22"/>
      <c r="C472" s="22" t="s">
        <v>127</v>
      </c>
      <c r="D472" s="38" t="s">
        <v>128</v>
      </c>
      <c r="E472" s="24"/>
      <c r="F472" s="24">
        <v>1</v>
      </c>
      <c r="G472" s="24">
        <v>3.55</v>
      </c>
      <c r="H472" s="24">
        <v>6.75</v>
      </c>
      <c r="J472" s="25">
        <f t="shared" si="25"/>
        <v>23.962499999999999</v>
      </c>
      <c r="K472" s="26"/>
      <c r="L472" s="76" t="s">
        <v>135</v>
      </c>
    </row>
    <row r="473" spans="2:12" x14ac:dyDescent="0.2">
      <c r="B473" s="22"/>
      <c r="C473" s="22"/>
      <c r="D473" s="38" t="s">
        <v>162</v>
      </c>
      <c r="E473" s="24"/>
      <c r="F473" s="24">
        <v>1</v>
      </c>
      <c r="G473" s="24">
        <v>3.55</v>
      </c>
      <c r="H473" s="24">
        <v>9.5500000000000007</v>
      </c>
      <c r="J473" s="25">
        <f t="shared" si="25"/>
        <v>33.902500000000003</v>
      </c>
      <c r="K473" s="26"/>
      <c r="L473" s="76" t="s">
        <v>135</v>
      </c>
    </row>
    <row r="474" spans="2:12" x14ac:dyDescent="0.2">
      <c r="B474" s="22"/>
      <c r="C474" s="22" t="s">
        <v>129</v>
      </c>
      <c r="D474" s="38" t="s">
        <v>130</v>
      </c>
      <c r="E474" s="24"/>
      <c r="F474" s="24">
        <v>1</v>
      </c>
      <c r="G474" s="24">
        <v>22.4</v>
      </c>
      <c r="H474" s="24">
        <v>9.65</v>
      </c>
      <c r="J474" s="25">
        <f t="shared" si="25"/>
        <v>216.16</v>
      </c>
      <c r="K474" s="26"/>
      <c r="L474" s="76" t="s">
        <v>135</v>
      </c>
    </row>
    <row r="475" spans="2:12" x14ac:dyDescent="0.2">
      <c r="B475" s="22"/>
      <c r="C475" s="22" t="s">
        <v>131</v>
      </c>
      <c r="D475" s="38" t="s">
        <v>132</v>
      </c>
      <c r="E475" s="24"/>
      <c r="F475" s="24">
        <v>1</v>
      </c>
      <c r="G475" s="24">
        <v>7.6</v>
      </c>
      <c r="H475" s="24">
        <v>9.65</v>
      </c>
      <c r="J475" s="25">
        <f t="shared" si="25"/>
        <v>73.34</v>
      </c>
      <c r="K475" s="26"/>
      <c r="L475" s="76" t="s">
        <v>135</v>
      </c>
    </row>
    <row r="476" spans="2:12" x14ac:dyDescent="0.2">
      <c r="B476" s="22"/>
      <c r="C476" s="22" t="s">
        <v>160</v>
      </c>
      <c r="D476" s="38" t="s">
        <v>161</v>
      </c>
      <c r="E476" s="24"/>
      <c r="F476" s="24">
        <v>1</v>
      </c>
      <c r="G476" s="24">
        <v>1.3</v>
      </c>
      <c r="H476" s="24">
        <v>16.3</v>
      </c>
      <c r="J476" s="25">
        <f t="shared" si="25"/>
        <v>21.19</v>
      </c>
      <c r="K476" s="26"/>
      <c r="L476" s="76" t="s">
        <v>135</v>
      </c>
    </row>
    <row r="477" spans="2:12" x14ac:dyDescent="0.2">
      <c r="B477" s="22"/>
      <c r="C477" s="22"/>
      <c r="D477" s="38"/>
      <c r="E477" s="24"/>
      <c r="F477" s="24">
        <v>1</v>
      </c>
      <c r="G477" s="24">
        <v>30</v>
      </c>
      <c r="H477" s="24">
        <v>1.75</v>
      </c>
      <c r="J477" s="25">
        <f t="shared" si="25"/>
        <v>52.5</v>
      </c>
      <c r="K477" s="26"/>
      <c r="L477" s="76" t="s">
        <v>135</v>
      </c>
    </row>
    <row r="478" spans="2:12" x14ac:dyDescent="0.2">
      <c r="B478" s="22"/>
      <c r="C478" s="22" t="s">
        <v>155</v>
      </c>
      <c r="D478" s="38" t="s">
        <v>156</v>
      </c>
      <c r="E478" s="24"/>
      <c r="F478" s="24">
        <v>1</v>
      </c>
      <c r="G478" s="24">
        <v>6.3</v>
      </c>
      <c r="H478" s="24">
        <v>9</v>
      </c>
      <c r="J478" s="25">
        <f t="shared" si="25"/>
        <v>56.699999999999996</v>
      </c>
      <c r="K478" s="26"/>
      <c r="L478" s="76" t="s">
        <v>135</v>
      </c>
    </row>
    <row r="479" spans="2:12" x14ac:dyDescent="0.2">
      <c r="B479" s="22"/>
      <c r="C479" s="22"/>
      <c r="D479" s="38"/>
      <c r="E479" s="24"/>
      <c r="F479" s="24">
        <v>1</v>
      </c>
      <c r="G479" s="24">
        <v>69.599999999999994</v>
      </c>
      <c r="H479" s="24">
        <v>2</v>
      </c>
      <c r="J479" s="25">
        <f t="shared" si="25"/>
        <v>139.19999999999999</v>
      </c>
      <c r="K479" s="26"/>
      <c r="L479" s="76" t="s">
        <v>135</v>
      </c>
    </row>
    <row r="480" spans="2:12" x14ac:dyDescent="0.2">
      <c r="B480" s="22"/>
      <c r="C480" s="22"/>
      <c r="D480" s="38"/>
      <c r="E480" s="24"/>
      <c r="F480" s="24">
        <v>1</v>
      </c>
      <c r="G480" s="24">
        <v>21.85</v>
      </c>
      <c r="H480" s="24">
        <v>5.3</v>
      </c>
      <c r="J480" s="25">
        <f t="shared" si="25"/>
        <v>115.80500000000001</v>
      </c>
      <c r="K480" s="26"/>
      <c r="L480" s="76" t="s">
        <v>135</v>
      </c>
    </row>
    <row r="481" spans="2:12" x14ac:dyDescent="0.2">
      <c r="B481" s="22"/>
      <c r="C481" s="22" t="s">
        <v>157</v>
      </c>
      <c r="D481" s="38" t="s">
        <v>114</v>
      </c>
      <c r="E481" s="24"/>
      <c r="F481" s="24">
        <v>1</v>
      </c>
      <c r="G481" s="24">
        <v>25.75</v>
      </c>
      <c r="H481" s="24">
        <v>5.0999999999999996</v>
      </c>
      <c r="J481" s="25">
        <f t="shared" si="25"/>
        <v>131.32499999999999</v>
      </c>
      <c r="K481" s="26"/>
      <c r="L481" s="76" t="s">
        <v>135</v>
      </c>
    </row>
    <row r="482" spans="2:12" x14ac:dyDescent="0.2">
      <c r="B482" s="22"/>
      <c r="C482" s="22" t="s">
        <v>158</v>
      </c>
      <c r="D482" s="38" t="s">
        <v>159</v>
      </c>
      <c r="E482" s="24"/>
      <c r="F482" s="24">
        <v>1</v>
      </c>
      <c r="G482" s="24">
        <v>1.5</v>
      </c>
      <c r="H482" s="24">
        <v>7.5</v>
      </c>
      <c r="J482" s="25">
        <f t="shared" si="25"/>
        <v>11.25</v>
      </c>
      <c r="K482" s="26"/>
      <c r="L482" s="76" t="s">
        <v>135</v>
      </c>
    </row>
    <row r="483" spans="2:12" ht="25.5" x14ac:dyDescent="0.2">
      <c r="B483" s="22"/>
      <c r="C483" s="22"/>
      <c r="D483" s="38" t="s">
        <v>339</v>
      </c>
      <c r="E483" s="24"/>
      <c r="F483" s="24">
        <v>1</v>
      </c>
      <c r="G483" s="24">
        <v>117</v>
      </c>
      <c r="H483" s="24">
        <v>5.4</v>
      </c>
      <c r="I483" s="24"/>
      <c r="J483" s="25">
        <f t="shared" si="25"/>
        <v>631.80000000000007</v>
      </c>
      <c r="K483" s="26"/>
      <c r="L483" s="76"/>
    </row>
    <row r="484" spans="2:12" x14ac:dyDescent="0.2">
      <c r="B484" s="22"/>
      <c r="C484" s="22"/>
      <c r="D484" s="38" t="s">
        <v>340</v>
      </c>
      <c r="E484" s="24"/>
      <c r="F484" s="24">
        <v>1</v>
      </c>
      <c r="G484" s="24">
        <v>32.200000000000003</v>
      </c>
      <c r="H484" s="24">
        <v>4.4000000000000004</v>
      </c>
      <c r="I484" s="24"/>
      <c r="J484" s="25">
        <f t="shared" si="25"/>
        <v>141.68000000000004</v>
      </c>
      <c r="K484" s="26"/>
      <c r="L484" s="76"/>
    </row>
    <row r="485" spans="2:12" ht="13.5" thickBot="1" x14ac:dyDescent="0.25">
      <c r="B485" s="22"/>
      <c r="C485" s="22"/>
      <c r="D485" s="38"/>
      <c r="E485" s="24"/>
      <c r="F485" s="24">
        <v>1</v>
      </c>
      <c r="G485" s="24">
        <v>10.5</v>
      </c>
      <c r="H485" s="24">
        <v>5.2</v>
      </c>
      <c r="I485" s="24"/>
      <c r="J485" s="25">
        <f>+F485*G485*H485</f>
        <v>54.6</v>
      </c>
      <c r="K485" s="26"/>
      <c r="L485" s="76"/>
    </row>
    <row r="486" spans="2:12" ht="13.5" thickBot="1" x14ac:dyDescent="0.25">
      <c r="B486" s="90" t="str">
        <f>'Presup '!C69</f>
        <v>9.2.1</v>
      </c>
      <c r="C486" s="91"/>
      <c r="D486" s="92" t="str">
        <f>'Presup '!D69</f>
        <v>Hº de perlitas poliestireno expandido e=9 cm</v>
      </c>
      <c r="E486" s="93" t="str">
        <f>'Presup '!E69</f>
        <v>m3</v>
      </c>
      <c r="F486" s="93"/>
      <c r="G486" s="93"/>
      <c r="H486" s="93"/>
      <c r="I486" s="93"/>
      <c r="J486" s="94"/>
      <c r="K486" s="95">
        <f>SUM(J487:J567)* 0.09</f>
        <v>158.36130000000011</v>
      </c>
      <c r="L486" s="76" t="s">
        <v>135</v>
      </c>
    </row>
    <row r="487" spans="2:12" x14ac:dyDescent="0.2">
      <c r="B487" s="22"/>
      <c r="C487" s="22" t="s">
        <v>163</v>
      </c>
      <c r="D487" s="38" t="s">
        <v>164</v>
      </c>
      <c r="E487" s="24"/>
      <c r="F487" s="24">
        <v>1</v>
      </c>
      <c r="G487" s="24">
        <v>1.5</v>
      </c>
      <c r="H487" s="24">
        <v>13.5</v>
      </c>
      <c r="J487" s="25">
        <f t="shared" ref="J487:J511" si="26">+F487*G487*H487</f>
        <v>20.25</v>
      </c>
      <c r="K487" s="26"/>
      <c r="L487" s="76" t="s">
        <v>135</v>
      </c>
    </row>
    <row r="488" spans="2:12" x14ac:dyDescent="0.2">
      <c r="B488" s="22"/>
      <c r="C488" s="22"/>
      <c r="D488" s="38"/>
      <c r="E488" s="24"/>
      <c r="F488" s="24">
        <v>1</v>
      </c>
      <c r="G488" s="24">
        <v>4.3</v>
      </c>
      <c r="H488" s="24">
        <v>1.25</v>
      </c>
      <c r="J488" s="25">
        <f t="shared" si="26"/>
        <v>5.375</v>
      </c>
      <c r="K488" s="26"/>
      <c r="L488" s="76" t="s">
        <v>135</v>
      </c>
    </row>
    <row r="489" spans="2:12" x14ac:dyDescent="0.2">
      <c r="B489" s="22"/>
      <c r="C489" s="22"/>
      <c r="D489" s="38"/>
      <c r="E489" s="24"/>
      <c r="F489" s="24">
        <v>1</v>
      </c>
      <c r="G489" s="24">
        <v>8.85</v>
      </c>
      <c r="H489" s="24">
        <v>13.55</v>
      </c>
      <c r="J489" s="25">
        <f t="shared" si="26"/>
        <v>119.9175</v>
      </c>
      <c r="K489" s="26"/>
      <c r="L489" s="76" t="s">
        <v>135</v>
      </c>
    </row>
    <row r="490" spans="2:12" x14ac:dyDescent="0.2">
      <c r="B490" s="22"/>
      <c r="C490" s="22"/>
      <c r="D490" s="38"/>
      <c r="E490" s="24"/>
      <c r="F490" s="24">
        <v>1</v>
      </c>
      <c r="G490" s="24">
        <v>4.3</v>
      </c>
      <c r="H490" s="24">
        <v>2.25</v>
      </c>
      <c r="J490" s="25">
        <f t="shared" si="26"/>
        <v>9.6749999999999989</v>
      </c>
      <c r="K490" s="26"/>
      <c r="L490" s="76" t="s">
        <v>135</v>
      </c>
    </row>
    <row r="491" spans="2:12" x14ac:dyDescent="0.2">
      <c r="B491" s="22"/>
      <c r="C491" s="22" t="s">
        <v>165</v>
      </c>
      <c r="D491" s="38" t="s">
        <v>166</v>
      </c>
      <c r="E491" s="24"/>
      <c r="F491" s="24">
        <v>1</v>
      </c>
      <c r="G491" s="24">
        <v>4.3</v>
      </c>
      <c r="H491" s="24">
        <v>7.9</v>
      </c>
      <c r="J491" s="25">
        <f t="shared" si="26"/>
        <v>33.97</v>
      </c>
      <c r="K491" s="26"/>
      <c r="L491" s="76" t="s">
        <v>135</v>
      </c>
    </row>
    <row r="492" spans="2:12" x14ac:dyDescent="0.2">
      <c r="B492" s="22"/>
      <c r="C492" s="22" t="s">
        <v>167</v>
      </c>
      <c r="D492" s="38" t="s">
        <v>168</v>
      </c>
      <c r="E492" s="24"/>
      <c r="F492" s="24">
        <v>1</v>
      </c>
      <c r="G492" s="24">
        <v>4.3</v>
      </c>
      <c r="H492" s="24">
        <v>2.2000000000000002</v>
      </c>
      <c r="J492" s="25">
        <f t="shared" si="26"/>
        <v>9.4600000000000009</v>
      </c>
      <c r="K492" s="26"/>
      <c r="L492" s="76" t="s">
        <v>135</v>
      </c>
    </row>
    <row r="493" spans="2:12" x14ac:dyDescent="0.2">
      <c r="B493" s="22"/>
      <c r="C493" s="22" t="s">
        <v>169</v>
      </c>
      <c r="D493" s="38" t="s">
        <v>170</v>
      </c>
      <c r="E493" s="24"/>
      <c r="F493" s="24">
        <v>1</v>
      </c>
      <c r="G493" s="24">
        <v>2.6</v>
      </c>
      <c r="H493" s="24">
        <v>4.8</v>
      </c>
      <c r="J493" s="25">
        <f t="shared" si="26"/>
        <v>12.48</v>
      </c>
      <c r="K493" s="26"/>
      <c r="L493" s="76" t="s">
        <v>135</v>
      </c>
    </row>
    <row r="494" spans="2:12" x14ac:dyDescent="0.2">
      <c r="B494" s="22"/>
      <c r="C494" s="22" t="s">
        <v>171</v>
      </c>
      <c r="D494" s="38" t="s">
        <v>172</v>
      </c>
      <c r="E494" s="24"/>
      <c r="F494" s="24">
        <v>1</v>
      </c>
      <c r="G494" s="24">
        <v>9.5</v>
      </c>
      <c r="H494" s="24">
        <v>13.5</v>
      </c>
      <c r="J494" s="25">
        <f t="shared" si="26"/>
        <v>128.25</v>
      </c>
      <c r="K494" s="26"/>
      <c r="L494" s="76" t="s">
        <v>135</v>
      </c>
    </row>
    <row r="495" spans="2:12" x14ac:dyDescent="0.2">
      <c r="B495" s="22"/>
      <c r="C495" s="22" t="s">
        <v>173</v>
      </c>
      <c r="D495" s="38" t="s">
        <v>174</v>
      </c>
      <c r="E495" s="24"/>
      <c r="F495" s="24">
        <v>1</v>
      </c>
      <c r="G495" s="24">
        <v>33.049999999999997</v>
      </c>
      <c r="H495" s="24">
        <v>2.75</v>
      </c>
      <c r="J495" s="25">
        <f t="shared" si="26"/>
        <v>90.887499999999989</v>
      </c>
      <c r="K495" s="26"/>
      <c r="L495" s="76" t="s">
        <v>135</v>
      </c>
    </row>
    <row r="496" spans="2:12" x14ac:dyDescent="0.2">
      <c r="B496" s="22"/>
      <c r="C496" s="22"/>
      <c r="D496" s="38"/>
      <c r="E496" s="24"/>
      <c r="F496" s="24">
        <v>1</v>
      </c>
      <c r="G496" s="24">
        <v>65.599999999999994</v>
      </c>
      <c r="H496" s="24">
        <v>2.0499999999999998</v>
      </c>
      <c r="J496" s="25">
        <f t="shared" si="26"/>
        <v>134.47999999999999</v>
      </c>
      <c r="K496" s="26"/>
      <c r="L496" s="76" t="s">
        <v>135</v>
      </c>
    </row>
    <row r="497" spans="2:12" x14ac:dyDescent="0.2">
      <c r="B497" s="22"/>
      <c r="C497" s="22"/>
      <c r="D497" s="38"/>
      <c r="E497" s="24"/>
      <c r="F497" s="24">
        <v>1</v>
      </c>
      <c r="G497" s="24">
        <v>1</v>
      </c>
      <c r="H497" s="24">
        <v>1.1000000000000001</v>
      </c>
      <c r="J497" s="25">
        <f t="shared" si="26"/>
        <v>1.1000000000000001</v>
      </c>
      <c r="K497" s="26"/>
      <c r="L497" s="76" t="s">
        <v>135</v>
      </c>
    </row>
    <row r="498" spans="2:12" x14ac:dyDescent="0.2">
      <c r="B498" s="22"/>
      <c r="C498" s="22" t="s">
        <v>175</v>
      </c>
      <c r="D498" s="38" t="s">
        <v>176</v>
      </c>
      <c r="E498" s="24"/>
      <c r="F498" s="24">
        <v>1</v>
      </c>
      <c r="G498" s="24">
        <v>1.5</v>
      </c>
      <c r="H498" s="24">
        <v>2.6</v>
      </c>
      <c r="J498" s="25">
        <f t="shared" si="26"/>
        <v>3.9000000000000004</v>
      </c>
      <c r="K498" s="26"/>
      <c r="L498" s="76" t="s">
        <v>135</v>
      </c>
    </row>
    <row r="499" spans="2:12" x14ac:dyDescent="0.2">
      <c r="B499" s="22"/>
      <c r="C499" s="22" t="s">
        <v>177</v>
      </c>
      <c r="D499" s="38" t="s">
        <v>178</v>
      </c>
      <c r="E499" s="24"/>
      <c r="F499" s="24">
        <v>1</v>
      </c>
      <c r="G499" s="24">
        <v>2.65</v>
      </c>
      <c r="H499" s="24">
        <v>2.6</v>
      </c>
      <c r="I499" s="24"/>
      <c r="J499" s="25">
        <f t="shared" si="26"/>
        <v>6.89</v>
      </c>
      <c r="K499" s="26"/>
      <c r="L499" s="76" t="s">
        <v>135</v>
      </c>
    </row>
    <row r="500" spans="2:12" x14ac:dyDescent="0.2">
      <c r="B500" s="22"/>
      <c r="C500" s="22"/>
      <c r="D500" s="38"/>
      <c r="E500" s="24"/>
      <c r="F500" s="24">
        <v>1</v>
      </c>
      <c r="G500" s="24">
        <v>0.55000000000000004</v>
      </c>
      <c r="H500" s="24">
        <v>1.5</v>
      </c>
      <c r="I500" s="24"/>
      <c r="J500" s="25">
        <f t="shared" si="26"/>
        <v>0.82500000000000007</v>
      </c>
      <c r="K500" s="26"/>
      <c r="L500" s="76" t="s">
        <v>135</v>
      </c>
    </row>
    <row r="501" spans="2:12" x14ac:dyDescent="0.2">
      <c r="B501" s="22"/>
      <c r="C501" s="22" t="s">
        <v>179</v>
      </c>
      <c r="D501" s="38" t="s">
        <v>180</v>
      </c>
      <c r="E501" s="24"/>
      <c r="F501" s="24">
        <v>1</v>
      </c>
      <c r="G501" s="24">
        <v>2.65</v>
      </c>
      <c r="H501" s="24">
        <v>2.6</v>
      </c>
      <c r="I501" s="24"/>
      <c r="J501" s="25">
        <f t="shared" si="26"/>
        <v>6.89</v>
      </c>
      <c r="K501" s="26"/>
      <c r="L501" s="76" t="s">
        <v>135</v>
      </c>
    </row>
    <row r="502" spans="2:12" x14ac:dyDescent="0.2">
      <c r="B502" s="22"/>
      <c r="C502" s="22"/>
      <c r="D502" s="38"/>
      <c r="E502" s="24"/>
      <c r="F502" s="24">
        <v>1</v>
      </c>
      <c r="G502" s="24">
        <v>0.55000000000000004</v>
      </c>
      <c r="H502" s="24">
        <v>1.5</v>
      </c>
      <c r="I502" s="24"/>
      <c r="J502" s="25">
        <f t="shared" si="26"/>
        <v>0.82500000000000007</v>
      </c>
      <c r="K502" s="26"/>
      <c r="L502" s="76" t="s">
        <v>135</v>
      </c>
    </row>
    <row r="503" spans="2:12" x14ac:dyDescent="0.2">
      <c r="B503" s="22"/>
      <c r="C503" s="22" t="s">
        <v>181</v>
      </c>
      <c r="D503" s="38" t="s">
        <v>182</v>
      </c>
      <c r="E503" s="24"/>
      <c r="F503" s="24">
        <v>1</v>
      </c>
      <c r="G503" s="24">
        <v>4.2</v>
      </c>
      <c r="H503" s="24">
        <v>2.6</v>
      </c>
      <c r="I503" s="24"/>
      <c r="J503" s="25">
        <f t="shared" si="26"/>
        <v>10.920000000000002</v>
      </c>
      <c r="K503" s="26"/>
      <c r="L503" s="76" t="s">
        <v>135</v>
      </c>
    </row>
    <row r="504" spans="2:12" x14ac:dyDescent="0.2">
      <c r="B504" s="22"/>
      <c r="C504" s="22" t="s">
        <v>239</v>
      </c>
      <c r="D504" s="38" t="s">
        <v>210</v>
      </c>
      <c r="E504" s="24"/>
      <c r="F504" s="24">
        <v>1</v>
      </c>
      <c r="G504" s="24">
        <v>2.25</v>
      </c>
      <c r="H504" s="24">
        <v>2.35</v>
      </c>
      <c r="I504" s="24"/>
      <c r="J504" s="25">
        <f t="shared" si="26"/>
        <v>5.2875000000000005</v>
      </c>
      <c r="K504" s="26"/>
      <c r="L504" s="76" t="s">
        <v>135</v>
      </c>
    </row>
    <row r="505" spans="2:12" x14ac:dyDescent="0.2">
      <c r="B505" s="22"/>
      <c r="C505" s="22" t="s">
        <v>229</v>
      </c>
      <c r="D505" s="38" t="s">
        <v>230</v>
      </c>
      <c r="E505" s="24"/>
      <c r="F505" s="24">
        <v>1</v>
      </c>
      <c r="G505" s="24">
        <v>2.25</v>
      </c>
      <c r="H505" s="24">
        <v>2.35</v>
      </c>
      <c r="I505" s="24"/>
      <c r="J505" s="25">
        <f t="shared" si="26"/>
        <v>5.2875000000000005</v>
      </c>
      <c r="K505" s="26"/>
      <c r="L505" s="76" t="s">
        <v>135</v>
      </c>
    </row>
    <row r="506" spans="2:12" x14ac:dyDescent="0.2">
      <c r="B506" s="22"/>
      <c r="C506" s="22" t="s">
        <v>231</v>
      </c>
      <c r="D506" s="38" t="s">
        <v>232</v>
      </c>
      <c r="E506" s="24"/>
      <c r="F506" s="24">
        <v>1</v>
      </c>
      <c r="G506" s="24">
        <v>7.5</v>
      </c>
      <c r="H506" s="24">
        <v>3.7</v>
      </c>
      <c r="I506" s="24"/>
      <c r="J506" s="25">
        <f t="shared" si="26"/>
        <v>27.75</v>
      </c>
      <c r="K506" s="26"/>
      <c r="L506" s="76" t="s">
        <v>135</v>
      </c>
    </row>
    <row r="507" spans="2:12" x14ac:dyDescent="0.2">
      <c r="B507" s="22"/>
      <c r="C507" s="22" t="s">
        <v>233</v>
      </c>
      <c r="D507" s="38" t="s">
        <v>174</v>
      </c>
      <c r="E507" s="24"/>
      <c r="F507" s="24">
        <v>1</v>
      </c>
      <c r="G507" s="24">
        <v>104.5</v>
      </c>
      <c r="H507" s="24">
        <v>2</v>
      </c>
      <c r="I507" s="24"/>
      <c r="J507" s="25">
        <f t="shared" si="26"/>
        <v>209</v>
      </c>
      <c r="K507" s="26"/>
      <c r="L507" s="76" t="s">
        <v>135</v>
      </c>
    </row>
    <row r="508" spans="2:12" x14ac:dyDescent="0.2">
      <c r="B508" s="22"/>
      <c r="C508" s="22"/>
      <c r="D508" s="38"/>
      <c r="E508" s="24"/>
      <c r="F508" s="24">
        <v>2</v>
      </c>
      <c r="G508" s="24">
        <v>1</v>
      </c>
      <c r="H508" s="24">
        <v>1.1000000000000001</v>
      </c>
      <c r="J508" s="25">
        <f t="shared" si="26"/>
        <v>2.2000000000000002</v>
      </c>
      <c r="K508" s="26"/>
      <c r="L508" s="76" t="s">
        <v>135</v>
      </c>
    </row>
    <row r="509" spans="2:12" x14ac:dyDescent="0.2">
      <c r="B509" s="22"/>
      <c r="C509" s="22"/>
      <c r="D509" s="38"/>
      <c r="E509" s="24"/>
      <c r="F509" s="24">
        <v>1</v>
      </c>
      <c r="G509" s="24">
        <v>3.05</v>
      </c>
      <c r="H509" s="24">
        <v>2.6</v>
      </c>
      <c r="I509" s="24"/>
      <c r="J509" s="25">
        <f t="shared" si="26"/>
        <v>7.93</v>
      </c>
      <c r="K509" s="26"/>
      <c r="L509" s="76" t="s">
        <v>135</v>
      </c>
    </row>
    <row r="510" spans="2:12" x14ac:dyDescent="0.2">
      <c r="B510" s="22"/>
      <c r="C510" s="22"/>
      <c r="D510" s="38"/>
      <c r="E510" s="24"/>
      <c r="F510" s="24">
        <v>1</v>
      </c>
      <c r="G510" s="24">
        <v>7.3</v>
      </c>
      <c r="H510" s="24">
        <v>2.6</v>
      </c>
      <c r="I510" s="24"/>
      <c r="J510" s="25">
        <f t="shared" si="26"/>
        <v>18.98</v>
      </c>
      <c r="K510" s="26"/>
      <c r="L510" s="76" t="s">
        <v>135</v>
      </c>
    </row>
    <row r="511" spans="2:12" x14ac:dyDescent="0.2">
      <c r="B511" s="22"/>
      <c r="C511" s="22"/>
      <c r="D511" s="38"/>
      <c r="E511" s="24"/>
      <c r="F511" s="24">
        <v>1</v>
      </c>
      <c r="G511" s="24">
        <v>1.4</v>
      </c>
      <c r="H511" s="24">
        <v>0.9</v>
      </c>
      <c r="I511" s="24"/>
      <c r="J511" s="25">
        <f t="shared" si="26"/>
        <v>1.26</v>
      </c>
      <c r="K511" s="26"/>
      <c r="L511" s="76" t="s">
        <v>135</v>
      </c>
    </row>
    <row r="512" spans="2:12" x14ac:dyDescent="0.2">
      <c r="B512" s="22"/>
      <c r="C512" s="22" t="s">
        <v>234</v>
      </c>
      <c r="D512" s="38" t="s">
        <v>187</v>
      </c>
      <c r="E512" s="24"/>
      <c r="F512" s="24">
        <v>1</v>
      </c>
      <c r="G512" s="24">
        <v>7.35</v>
      </c>
      <c r="H512" s="24">
        <v>2.6</v>
      </c>
      <c r="I512" s="24"/>
      <c r="J512" s="25">
        <f t="shared" ref="J512:J517" si="27">+F512*G512*H512</f>
        <v>19.11</v>
      </c>
      <c r="K512" s="26"/>
      <c r="L512" s="76" t="s">
        <v>135</v>
      </c>
    </row>
    <row r="513" spans="2:12" x14ac:dyDescent="0.2">
      <c r="B513" s="22"/>
      <c r="C513" s="22" t="s">
        <v>235</v>
      </c>
      <c r="D513" s="38" t="s">
        <v>176</v>
      </c>
      <c r="E513" s="24"/>
      <c r="F513" s="24">
        <v>1</v>
      </c>
      <c r="G513" s="24">
        <v>1.5</v>
      </c>
      <c r="H513" s="24">
        <v>2.6</v>
      </c>
      <c r="J513" s="25">
        <f t="shared" si="27"/>
        <v>3.9000000000000004</v>
      </c>
      <c r="K513" s="26"/>
      <c r="L513" s="76" t="s">
        <v>135</v>
      </c>
    </row>
    <row r="514" spans="2:12" x14ac:dyDescent="0.2">
      <c r="B514" s="22"/>
      <c r="C514" s="22" t="s">
        <v>236</v>
      </c>
      <c r="D514" s="38" t="s">
        <v>178</v>
      </c>
      <c r="E514" s="24"/>
      <c r="F514" s="24">
        <v>1</v>
      </c>
      <c r="G514" s="24">
        <v>2.65</v>
      </c>
      <c r="H514" s="24">
        <v>2.6</v>
      </c>
      <c r="I514" s="24"/>
      <c r="J514" s="25">
        <f t="shared" si="27"/>
        <v>6.89</v>
      </c>
      <c r="K514" s="26"/>
      <c r="L514" s="76" t="s">
        <v>135</v>
      </c>
    </row>
    <row r="515" spans="2:12" x14ac:dyDescent="0.2">
      <c r="B515" s="22"/>
      <c r="C515" s="22"/>
      <c r="D515" s="38"/>
      <c r="E515" s="24"/>
      <c r="F515" s="24">
        <v>1</v>
      </c>
      <c r="G515" s="24">
        <v>0.55000000000000004</v>
      </c>
      <c r="H515" s="24">
        <v>1.5</v>
      </c>
      <c r="I515" s="24"/>
      <c r="J515" s="25">
        <f t="shared" si="27"/>
        <v>0.82500000000000007</v>
      </c>
      <c r="K515" s="26"/>
      <c r="L515" s="76" t="s">
        <v>135</v>
      </c>
    </row>
    <row r="516" spans="2:12" x14ac:dyDescent="0.2">
      <c r="B516" s="22"/>
      <c r="C516" s="22" t="s">
        <v>237</v>
      </c>
      <c r="D516" s="38" t="s">
        <v>180</v>
      </c>
      <c r="E516" s="24"/>
      <c r="F516" s="24">
        <v>1</v>
      </c>
      <c r="G516" s="24">
        <v>2.65</v>
      </c>
      <c r="H516" s="24">
        <v>2.6</v>
      </c>
      <c r="I516" s="24"/>
      <c r="J516" s="25">
        <f t="shared" si="27"/>
        <v>6.89</v>
      </c>
      <c r="K516" s="26"/>
      <c r="L516" s="76" t="s">
        <v>135</v>
      </c>
    </row>
    <row r="517" spans="2:12" x14ac:dyDescent="0.2">
      <c r="B517" s="22"/>
      <c r="C517" s="22"/>
      <c r="D517" s="38"/>
      <c r="E517" s="24"/>
      <c r="F517" s="24">
        <v>1</v>
      </c>
      <c r="G517" s="24">
        <v>0.55000000000000004</v>
      </c>
      <c r="H517" s="24">
        <v>1.5</v>
      </c>
      <c r="I517" s="24"/>
      <c r="J517" s="25">
        <f t="shared" si="27"/>
        <v>0.82500000000000007</v>
      </c>
      <c r="K517" s="26"/>
      <c r="L517" s="76" t="s">
        <v>135</v>
      </c>
    </row>
    <row r="518" spans="2:12" x14ac:dyDescent="0.2">
      <c r="B518" s="22"/>
      <c r="C518" s="22" t="s">
        <v>238</v>
      </c>
      <c r="D518" s="38" t="s">
        <v>200</v>
      </c>
      <c r="E518" s="24"/>
      <c r="F518" s="24">
        <v>1</v>
      </c>
      <c r="G518" s="24">
        <v>1.1000000000000001</v>
      </c>
      <c r="H518" s="24">
        <v>2.6</v>
      </c>
      <c r="I518" s="24"/>
      <c r="J518" s="25">
        <f t="shared" ref="J518:J524" si="28">+F518*G518*H518</f>
        <v>2.8600000000000003</v>
      </c>
      <c r="K518" s="26"/>
      <c r="L518" s="76" t="s">
        <v>135</v>
      </c>
    </row>
    <row r="519" spans="2:12" x14ac:dyDescent="0.2">
      <c r="B519" s="22"/>
      <c r="C519" s="22" t="s">
        <v>183</v>
      </c>
      <c r="D519" s="38" t="s">
        <v>180</v>
      </c>
      <c r="E519" s="24"/>
      <c r="F519" s="24">
        <v>1</v>
      </c>
      <c r="G519" s="24">
        <v>2.65</v>
      </c>
      <c r="H519" s="24">
        <v>2.6</v>
      </c>
      <c r="I519" s="24"/>
      <c r="J519" s="25">
        <f t="shared" si="28"/>
        <v>6.89</v>
      </c>
      <c r="K519" s="26"/>
      <c r="L519" s="76" t="s">
        <v>135</v>
      </c>
    </row>
    <row r="520" spans="2:12" x14ac:dyDescent="0.2">
      <c r="B520" s="22"/>
      <c r="C520" s="22"/>
      <c r="D520" s="38"/>
      <c r="E520" s="24"/>
      <c r="F520" s="24">
        <v>1</v>
      </c>
      <c r="G520" s="24">
        <v>0.55000000000000004</v>
      </c>
      <c r="H520" s="24">
        <v>1.5</v>
      </c>
      <c r="I520" s="24"/>
      <c r="J520" s="25">
        <f t="shared" si="28"/>
        <v>0.82500000000000007</v>
      </c>
      <c r="K520" s="26"/>
      <c r="L520" s="76" t="s">
        <v>135</v>
      </c>
    </row>
    <row r="521" spans="2:12" x14ac:dyDescent="0.2">
      <c r="B521" s="22"/>
      <c r="C521" s="22" t="s">
        <v>184</v>
      </c>
      <c r="D521" s="38" t="s">
        <v>178</v>
      </c>
      <c r="E521" s="24"/>
      <c r="F521" s="24">
        <v>1</v>
      </c>
      <c r="G521" s="24">
        <v>2.65</v>
      </c>
      <c r="H521" s="24">
        <v>2.6</v>
      </c>
      <c r="I521" s="24"/>
      <c r="J521" s="25">
        <f t="shared" si="28"/>
        <v>6.89</v>
      </c>
      <c r="K521" s="26"/>
      <c r="L521" s="76" t="s">
        <v>135</v>
      </c>
    </row>
    <row r="522" spans="2:12" x14ac:dyDescent="0.2">
      <c r="B522" s="22"/>
      <c r="C522" s="22"/>
      <c r="D522" s="38"/>
      <c r="E522" s="24"/>
      <c r="F522" s="24">
        <v>1</v>
      </c>
      <c r="G522" s="24">
        <v>0.55000000000000004</v>
      </c>
      <c r="H522" s="24">
        <v>1.5</v>
      </c>
      <c r="I522" s="24"/>
      <c r="J522" s="25">
        <f t="shared" si="28"/>
        <v>0.82500000000000007</v>
      </c>
      <c r="K522" s="26"/>
      <c r="L522" s="76" t="s">
        <v>135</v>
      </c>
    </row>
    <row r="523" spans="2:12" x14ac:dyDescent="0.2">
      <c r="B523" s="22"/>
      <c r="C523" s="22" t="s">
        <v>185</v>
      </c>
      <c r="D523" s="38" t="s">
        <v>176</v>
      </c>
      <c r="E523" s="24"/>
      <c r="F523" s="24">
        <v>1</v>
      </c>
      <c r="G523" s="24">
        <v>1.5</v>
      </c>
      <c r="H523" s="24">
        <v>2.6</v>
      </c>
      <c r="J523" s="25">
        <f t="shared" si="28"/>
        <v>3.9000000000000004</v>
      </c>
      <c r="K523" s="26"/>
      <c r="L523" s="76" t="s">
        <v>135</v>
      </c>
    </row>
    <row r="524" spans="2:12" x14ac:dyDescent="0.2">
      <c r="B524" s="22"/>
      <c r="C524" s="22" t="s">
        <v>186</v>
      </c>
      <c r="D524" s="38" t="s">
        <v>187</v>
      </c>
      <c r="E524" s="24"/>
      <c r="F524" s="24">
        <v>1</v>
      </c>
      <c r="G524" s="24">
        <v>6.4</v>
      </c>
      <c r="H524" s="24">
        <v>2.6</v>
      </c>
      <c r="I524" s="24"/>
      <c r="J524" s="25">
        <f t="shared" si="28"/>
        <v>16.64</v>
      </c>
      <c r="K524" s="26"/>
      <c r="L524" s="76" t="s">
        <v>135</v>
      </c>
    </row>
    <row r="525" spans="2:12" x14ac:dyDescent="0.2">
      <c r="B525" s="22"/>
      <c r="C525" s="22" t="s">
        <v>188</v>
      </c>
      <c r="D525" s="38" t="s">
        <v>189</v>
      </c>
      <c r="E525" s="24"/>
      <c r="F525" s="24">
        <v>1</v>
      </c>
      <c r="G525" s="24">
        <v>5</v>
      </c>
      <c r="H525" s="24">
        <v>2.6</v>
      </c>
      <c r="I525" s="24"/>
      <c r="J525" s="25">
        <f>+F525*G525*H525</f>
        <v>13</v>
      </c>
      <c r="K525" s="26"/>
      <c r="L525" s="76" t="s">
        <v>135</v>
      </c>
    </row>
    <row r="526" spans="2:12" x14ac:dyDescent="0.2">
      <c r="B526" s="22"/>
      <c r="C526" s="22" t="s">
        <v>190</v>
      </c>
      <c r="D526" s="38" t="s">
        <v>191</v>
      </c>
      <c r="E526" s="24"/>
      <c r="F526" s="24">
        <v>1</v>
      </c>
      <c r="G526" s="24">
        <v>5</v>
      </c>
      <c r="H526" s="24">
        <v>2.6</v>
      </c>
      <c r="I526" s="24"/>
      <c r="J526" s="25">
        <f t="shared" ref="J526:J545" si="29">+F526*G526*H526</f>
        <v>13</v>
      </c>
      <c r="K526" s="26"/>
      <c r="L526" s="76" t="s">
        <v>135</v>
      </c>
    </row>
    <row r="527" spans="2:12" x14ac:dyDescent="0.2">
      <c r="B527" s="22"/>
      <c r="C527" s="22" t="s">
        <v>192</v>
      </c>
      <c r="D527" s="38" t="s">
        <v>193</v>
      </c>
      <c r="E527" s="24"/>
      <c r="F527" s="24">
        <v>1</v>
      </c>
      <c r="G527" s="24">
        <v>4.7</v>
      </c>
      <c r="H527" s="24">
        <v>2.6</v>
      </c>
      <c r="I527" s="24"/>
      <c r="J527" s="25">
        <f t="shared" si="29"/>
        <v>12.22</v>
      </c>
      <c r="K527" s="26"/>
      <c r="L527" s="76" t="s">
        <v>135</v>
      </c>
    </row>
    <row r="528" spans="2:12" x14ac:dyDescent="0.2">
      <c r="B528" s="22"/>
      <c r="C528" s="22" t="s">
        <v>194</v>
      </c>
      <c r="D528" s="38" t="s">
        <v>174</v>
      </c>
      <c r="E528" s="24"/>
      <c r="F528" s="24">
        <v>1</v>
      </c>
      <c r="G528" s="24">
        <v>82.4</v>
      </c>
      <c r="H528" s="24">
        <v>2</v>
      </c>
      <c r="I528" s="24"/>
      <c r="J528" s="25">
        <f t="shared" si="29"/>
        <v>164.8</v>
      </c>
      <c r="K528" s="26"/>
      <c r="L528" s="76" t="s">
        <v>135</v>
      </c>
    </row>
    <row r="529" spans="2:12" x14ac:dyDescent="0.2">
      <c r="B529" s="22"/>
      <c r="C529" s="22"/>
      <c r="D529" s="38"/>
      <c r="E529" s="24"/>
      <c r="F529" s="24">
        <v>2</v>
      </c>
      <c r="G529" s="24">
        <v>1</v>
      </c>
      <c r="H529" s="24">
        <v>1.1000000000000001</v>
      </c>
      <c r="J529" s="25">
        <f t="shared" si="29"/>
        <v>2.2000000000000002</v>
      </c>
      <c r="K529" s="26"/>
      <c r="L529" s="76" t="s">
        <v>135</v>
      </c>
    </row>
    <row r="530" spans="2:12" x14ac:dyDescent="0.2">
      <c r="B530" s="22"/>
      <c r="C530" s="22"/>
      <c r="D530" s="38"/>
      <c r="E530" s="24"/>
      <c r="F530" s="24">
        <v>1</v>
      </c>
      <c r="G530" s="24">
        <v>3.05</v>
      </c>
      <c r="H530" s="24">
        <v>2.6</v>
      </c>
      <c r="I530" s="24"/>
      <c r="J530" s="25">
        <f t="shared" si="29"/>
        <v>7.93</v>
      </c>
      <c r="K530" s="26"/>
      <c r="L530" s="76" t="s">
        <v>135</v>
      </c>
    </row>
    <row r="531" spans="2:12" x14ac:dyDescent="0.2">
      <c r="B531" s="22"/>
      <c r="C531" s="22"/>
      <c r="D531" s="38"/>
      <c r="E531" s="24"/>
      <c r="F531" s="24">
        <v>1</v>
      </c>
      <c r="G531" s="24">
        <v>7.3</v>
      </c>
      <c r="H531" s="24">
        <v>2.6</v>
      </c>
      <c r="I531" s="24"/>
      <c r="J531" s="25">
        <f t="shared" si="29"/>
        <v>18.98</v>
      </c>
      <c r="K531" s="26"/>
      <c r="L531" s="76" t="s">
        <v>135</v>
      </c>
    </row>
    <row r="532" spans="2:12" x14ac:dyDescent="0.2">
      <c r="B532" s="22"/>
      <c r="C532" s="22"/>
      <c r="D532" s="38"/>
      <c r="E532" s="24"/>
      <c r="F532" s="24">
        <v>1</v>
      </c>
      <c r="G532" s="24">
        <v>1.4</v>
      </c>
      <c r="H532" s="24">
        <v>0.9</v>
      </c>
      <c r="I532" s="24"/>
      <c r="J532" s="25">
        <f t="shared" si="29"/>
        <v>1.26</v>
      </c>
      <c r="K532" s="26"/>
      <c r="L532" s="76" t="s">
        <v>135</v>
      </c>
    </row>
    <row r="533" spans="2:12" x14ac:dyDescent="0.2">
      <c r="B533" s="22"/>
      <c r="C533" s="22" t="s">
        <v>195</v>
      </c>
      <c r="D533" s="38" t="s">
        <v>187</v>
      </c>
      <c r="E533" s="24"/>
      <c r="F533" s="24">
        <v>1</v>
      </c>
      <c r="G533" s="24">
        <v>7.35</v>
      </c>
      <c r="H533" s="24">
        <v>2.6</v>
      </c>
      <c r="I533" s="24"/>
      <c r="J533" s="25">
        <f t="shared" si="29"/>
        <v>19.11</v>
      </c>
      <c r="K533" s="26"/>
      <c r="L533" s="76" t="s">
        <v>135</v>
      </c>
    </row>
    <row r="534" spans="2:12" x14ac:dyDescent="0.2">
      <c r="B534" s="22"/>
      <c r="C534" s="22" t="s">
        <v>196</v>
      </c>
      <c r="D534" s="38" t="s">
        <v>176</v>
      </c>
      <c r="E534" s="24"/>
      <c r="F534" s="24">
        <v>1</v>
      </c>
      <c r="G534" s="24">
        <v>1.5</v>
      </c>
      <c r="H534" s="24">
        <v>2.6</v>
      </c>
      <c r="J534" s="25">
        <f t="shared" si="29"/>
        <v>3.9000000000000004</v>
      </c>
      <c r="K534" s="26"/>
      <c r="L534" s="76" t="s">
        <v>135</v>
      </c>
    </row>
    <row r="535" spans="2:12" x14ac:dyDescent="0.2">
      <c r="B535" s="22"/>
      <c r="C535" s="22" t="s">
        <v>197</v>
      </c>
      <c r="D535" s="38" t="s">
        <v>178</v>
      </c>
      <c r="E535" s="24"/>
      <c r="F535" s="24">
        <v>1</v>
      </c>
      <c r="G535" s="24">
        <v>2.65</v>
      </c>
      <c r="H535" s="24">
        <v>2.6</v>
      </c>
      <c r="I535" s="24"/>
      <c r="J535" s="25">
        <f t="shared" si="29"/>
        <v>6.89</v>
      </c>
      <c r="K535" s="26"/>
      <c r="L535" s="76" t="s">
        <v>135</v>
      </c>
    </row>
    <row r="536" spans="2:12" x14ac:dyDescent="0.2">
      <c r="B536" s="22"/>
      <c r="C536" s="22"/>
      <c r="D536" s="38"/>
      <c r="E536" s="24"/>
      <c r="F536" s="24">
        <v>1</v>
      </c>
      <c r="G536" s="24">
        <v>0.55000000000000004</v>
      </c>
      <c r="H536" s="24">
        <v>1.5</v>
      </c>
      <c r="I536" s="24"/>
      <c r="J536" s="25">
        <f t="shared" si="29"/>
        <v>0.82500000000000007</v>
      </c>
      <c r="K536" s="26"/>
      <c r="L536" s="76" t="s">
        <v>135</v>
      </c>
    </row>
    <row r="537" spans="2:12" x14ac:dyDescent="0.2">
      <c r="B537" s="22"/>
      <c r="C537" s="22" t="s">
        <v>198</v>
      </c>
      <c r="D537" s="38" t="s">
        <v>180</v>
      </c>
      <c r="E537" s="24"/>
      <c r="F537" s="24">
        <v>1</v>
      </c>
      <c r="G537" s="24">
        <v>2.65</v>
      </c>
      <c r="H537" s="24">
        <v>2.6</v>
      </c>
      <c r="I537" s="24"/>
      <c r="J537" s="25">
        <f t="shared" si="29"/>
        <v>6.89</v>
      </c>
      <c r="K537" s="26"/>
      <c r="L537" s="76" t="s">
        <v>135</v>
      </c>
    </row>
    <row r="538" spans="2:12" x14ac:dyDescent="0.2">
      <c r="B538" s="22"/>
      <c r="C538" s="22"/>
      <c r="D538" s="38"/>
      <c r="E538" s="24"/>
      <c r="F538" s="24">
        <v>1</v>
      </c>
      <c r="G538" s="24">
        <v>0.55000000000000004</v>
      </c>
      <c r="H538" s="24">
        <v>1.5</v>
      </c>
      <c r="I538" s="24"/>
      <c r="J538" s="25">
        <f t="shared" si="29"/>
        <v>0.82500000000000007</v>
      </c>
      <c r="K538" s="26"/>
      <c r="L538" s="76" t="s">
        <v>135</v>
      </c>
    </row>
    <row r="539" spans="2:12" x14ac:dyDescent="0.2">
      <c r="B539" s="22"/>
      <c r="C539" s="22" t="s">
        <v>199</v>
      </c>
      <c r="D539" s="38" t="s">
        <v>200</v>
      </c>
      <c r="E539" s="24"/>
      <c r="F539" s="24">
        <v>1</v>
      </c>
      <c r="G539" s="24">
        <v>1.1000000000000001</v>
      </c>
      <c r="H539" s="24">
        <v>2.6</v>
      </c>
      <c r="I539" s="24"/>
      <c r="J539" s="25">
        <f t="shared" si="29"/>
        <v>2.8600000000000003</v>
      </c>
      <c r="K539" s="26"/>
      <c r="L539" s="76" t="s">
        <v>135</v>
      </c>
    </row>
    <row r="540" spans="2:12" x14ac:dyDescent="0.2">
      <c r="B540" s="22"/>
      <c r="C540" s="22" t="s">
        <v>201</v>
      </c>
      <c r="D540" s="38" t="s">
        <v>180</v>
      </c>
      <c r="E540" s="24"/>
      <c r="F540" s="24">
        <v>1</v>
      </c>
      <c r="G540" s="24">
        <v>2.65</v>
      </c>
      <c r="H540" s="24">
        <v>2.6</v>
      </c>
      <c r="I540" s="24"/>
      <c r="J540" s="25">
        <f t="shared" si="29"/>
        <v>6.89</v>
      </c>
      <c r="K540" s="26"/>
      <c r="L540" s="76" t="s">
        <v>135</v>
      </c>
    </row>
    <row r="541" spans="2:12" x14ac:dyDescent="0.2">
      <c r="B541" s="22"/>
      <c r="C541" s="22"/>
      <c r="D541" s="38"/>
      <c r="E541" s="24"/>
      <c r="F541" s="24">
        <v>1</v>
      </c>
      <c r="G541" s="24">
        <v>0.55000000000000004</v>
      </c>
      <c r="H541" s="24">
        <v>1.5</v>
      </c>
      <c r="I541" s="24"/>
      <c r="J541" s="25">
        <f t="shared" si="29"/>
        <v>0.82500000000000007</v>
      </c>
      <c r="K541" s="26"/>
      <c r="L541" s="76" t="s">
        <v>135</v>
      </c>
    </row>
    <row r="542" spans="2:12" x14ac:dyDescent="0.2">
      <c r="B542" s="22"/>
      <c r="C542" s="22" t="s">
        <v>202</v>
      </c>
      <c r="D542" s="38" t="s">
        <v>178</v>
      </c>
      <c r="E542" s="24"/>
      <c r="F542" s="24">
        <v>1</v>
      </c>
      <c r="G542" s="24">
        <v>2.65</v>
      </c>
      <c r="H542" s="24">
        <v>2.6</v>
      </c>
      <c r="I542" s="24"/>
      <c r="J542" s="25">
        <f t="shared" si="29"/>
        <v>6.89</v>
      </c>
      <c r="K542" s="26"/>
      <c r="L542" s="76" t="s">
        <v>135</v>
      </c>
    </row>
    <row r="543" spans="2:12" x14ac:dyDescent="0.2">
      <c r="B543" s="22"/>
      <c r="C543" s="22"/>
      <c r="D543" s="38"/>
      <c r="E543" s="24"/>
      <c r="F543" s="24">
        <v>1</v>
      </c>
      <c r="G543" s="24">
        <v>0.55000000000000004</v>
      </c>
      <c r="H543" s="24">
        <v>1.5</v>
      </c>
      <c r="I543" s="24"/>
      <c r="J543" s="25">
        <f t="shared" si="29"/>
        <v>0.82500000000000007</v>
      </c>
      <c r="K543" s="26"/>
      <c r="L543" s="76" t="s">
        <v>135</v>
      </c>
    </row>
    <row r="544" spans="2:12" x14ac:dyDescent="0.2">
      <c r="B544" s="22"/>
      <c r="C544" s="22" t="s">
        <v>203</v>
      </c>
      <c r="D544" s="38" t="s">
        <v>176</v>
      </c>
      <c r="E544" s="24"/>
      <c r="F544" s="24">
        <v>1</v>
      </c>
      <c r="G544" s="24">
        <v>1.5</v>
      </c>
      <c r="H544" s="24">
        <v>2.6</v>
      </c>
      <c r="J544" s="25">
        <f t="shared" si="29"/>
        <v>3.9000000000000004</v>
      </c>
      <c r="K544" s="26"/>
      <c r="L544" s="76" t="s">
        <v>135</v>
      </c>
    </row>
    <row r="545" spans="2:12" x14ac:dyDescent="0.2">
      <c r="B545" s="22"/>
      <c r="C545" s="22" t="s">
        <v>204</v>
      </c>
      <c r="D545" s="38" t="s">
        <v>187</v>
      </c>
      <c r="E545" s="24"/>
      <c r="F545" s="24">
        <v>1</v>
      </c>
      <c r="G545" s="24">
        <v>6.4</v>
      </c>
      <c r="H545" s="24">
        <v>2.6</v>
      </c>
      <c r="I545" s="24"/>
      <c r="J545" s="25">
        <f t="shared" si="29"/>
        <v>16.64</v>
      </c>
      <c r="K545" s="26"/>
      <c r="L545" s="76" t="s">
        <v>135</v>
      </c>
    </row>
    <row r="546" spans="2:12" x14ac:dyDescent="0.2">
      <c r="B546" s="22"/>
      <c r="C546" s="22" t="s">
        <v>205</v>
      </c>
      <c r="D546" s="38" t="s">
        <v>206</v>
      </c>
      <c r="E546" s="24"/>
      <c r="F546" s="24">
        <v>1</v>
      </c>
      <c r="G546" s="24">
        <v>3</v>
      </c>
      <c r="H546" s="24">
        <v>1.7</v>
      </c>
      <c r="I546" s="24"/>
      <c r="J546" s="25">
        <f>+F546*G546*H546</f>
        <v>5.0999999999999996</v>
      </c>
      <c r="K546" s="26"/>
      <c r="L546" s="76" t="s">
        <v>135</v>
      </c>
    </row>
    <row r="547" spans="2:12" x14ac:dyDescent="0.2">
      <c r="B547" s="22"/>
      <c r="C547" s="22" t="s">
        <v>207</v>
      </c>
      <c r="D547" s="38" t="s">
        <v>208</v>
      </c>
      <c r="E547" s="24"/>
      <c r="F547" s="24">
        <v>1</v>
      </c>
      <c r="G547" s="24">
        <v>3</v>
      </c>
      <c r="H547" s="24">
        <v>1.45</v>
      </c>
      <c r="I547" s="24"/>
      <c r="J547" s="25">
        <f>+F547*G547*H547</f>
        <v>4.3499999999999996</v>
      </c>
      <c r="K547" s="26"/>
      <c r="L547" s="76" t="s">
        <v>135</v>
      </c>
    </row>
    <row r="548" spans="2:12" x14ac:dyDescent="0.2">
      <c r="B548" s="22"/>
      <c r="C548" s="22" t="s">
        <v>209</v>
      </c>
      <c r="D548" s="38" t="s">
        <v>210</v>
      </c>
      <c r="E548" s="24"/>
      <c r="F548" s="24">
        <v>1</v>
      </c>
      <c r="G548" s="24">
        <v>3</v>
      </c>
      <c r="H548" s="24">
        <v>3</v>
      </c>
      <c r="I548" s="24"/>
      <c r="J548" s="25">
        <f>+F548*G548*H548</f>
        <v>9</v>
      </c>
      <c r="K548" s="26"/>
      <c r="L548" s="76" t="s">
        <v>135</v>
      </c>
    </row>
    <row r="549" spans="2:12" x14ac:dyDescent="0.2">
      <c r="B549" s="22"/>
      <c r="C549" s="22" t="s">
        <v>211</v>
      </c>
      <c r="D549" s="38" t="s">
        <v>212</v>
      </c>
      <c r="E549" s="24"/>
      <c r="F549" s="24">
        <v>1</v>
      </c>
      <c r="G549" s="24">
        <v>18.600000000000001</v>
      </c>
      <c r="H549" s="24">
        <v>8.85</v>
      </c>
      <c r="I549" s="24"/>
      <c r="J549" s="25">
        <f t="shared" ref="J549:J566" si="30">+F549*G549*H549</f>
        <v>164.61</v>
      </c>
      <c r="K549" s="26"/>
      <c r="L549" s="76" t="s">
        <v>135</v>
      </c>
    </row>
    <row r="550" spans="2:12" x14ac:dyDescent="0.2">
      <c r="B550" s="22"/>
      <c r="C550" s="22" t="s">
        <v>213</v>
      </c>
      <c r="D550" s="38" t="s">
        <v>174</v>
      </c>
      <c r="E550" s="24"/>
      <c r="F550" s="24">
        <v>1</v>
      </c>
      <c r="G550" s="24">
        <v>87.3</v>
      </c>
      <c r="H550" s="24">
        <v>2</v>
      </c>
      <c r="I550" s="24"/>
      <c r="J550" s="25">
        <f t="shared" si="30"/>
        <v>174.6</v>
      </c>
      <c r="K550" s="26"/>
      <c r="L550" s="76" t="s">
        <v>135</v>
      </c>
    </row>
    <row r="551" spans="2:12" x14ac:dyDescent="0.2">
      <c r="B551" s="22"/>
      <c r="C551" s="22"/>
      <c r="D551" s="38"/>
      <c r="E551" s="24"/>
      <c r="F551" s="24">
        <v>2</v>
      </c>
      <c r="G551" s="24">
        <v>1</v>
      </c>
      <c r="H551" s="24">
        <v>1.1000000000000001</v>
      </c>
      <c r="J551" s="25">
        <f t="shared" si="30"/>
        <v>2.2000000000000002</v>
      </c>
      <c r="K551" s="26"/>
      <c r="L551" s="76" t="s">
        <v>135</v>
      </c>
    </row>
    <row r="552" spans="2:12" x14ac:dyDescent="0.2">
      <c r="B552" s="22"/>
      <c r="C552" s="22"/>
      <c r="D552" s="38"/>
      <c r="E552" s="24"/>
      <c r="F552" s="24">
        <v>1</v>
      </c>
      <c r="G552" s="24">
        <v>3.05</v>
      </c>
      <c r="H552" s="24">
        <v>2.6</v>
      </c>
      <c r="I552" s="24"/>
      <c r="J552" s="25">
        <f t="shared" si="30"/>
        <v>7.93</v>
      </c>
      <c r="K552" s="26"/>
      <c r="L552" s="76" t="s">
        <v>135</v>
      </c>
    </row>
    <row r="553" spans="2:12" x14ac:dyDescent="0.2">
      <c r="B553" s="22"/>
      <c r="C553" s="22"/>
      <c r="D553" s="38"/>
      <c r="E553" s="24"/>
      <c r="F553" s="24">
        <v>1</v>
      </c>
      <c r="G553" s="24">
        <v>7.3</v>
      </c>
      <c r="H553" s="24">
        <v>2.6</v>
      </c>
      <c r="I553" s="24"/>
      <c r="J553" s="25">
        <f t="shared" si="30"/>
        <v>18.98</v>
      </c>
      <c r="K553" s="26"/>
      <c r="L553" s="76" t="s">
        <v>135</v>
      </c>
    </row>
    <row r="554" spans="2:12" x14ac:dyDescent="0.2">
      <c r="B554" s="22"/>
      <c r="C554" s="22" t="s">
        <v>214</v>
      </c>
      <c r="D554" s="38" t="s">
        <v>187</v>
      </c>
      <c r="E554" s="24"/>
      <c r="F554" s="24">
        <v>1</v>
      </c>
      <c r="G554" s="24">
        <v>7.35</v>
      </c>
      <c r="H554" s="24">
        <v>2.6</v>
      </c>
      <c r="I554" s="24"/>
      <c r="J554" s="25">
        <f t="shared" si="30"/>
        <v>19.11</v>
      </c>
      <c r="K554" s="26"/>
      <c r="L554" s="76" t="s">
        <v>135</v>
      </c>
    </row>
    <row r="555" spans="2:12" x14ac:dyDescent="0.2">
      <c r="B555" s="22"/>
      <c r="C555" s="22" t="s">
        <v>215</v>
      </c>
      <c r="D555" s="38" t="s">
        <v>176</v>
      </c>
      <c r="E555" s="24"/>
      <c r="F555" s="24">
        <v>1</v>
      </c>
      <c r="G555" s="24">
        <v>1.5</v>
      </c>
      <c r="H555" s="24">
        <v>2.6</v>
      </c>
      <c r="I555" s="24"/>
      <c r="J555" s="25">
        <f t="shared" si="30"/>
        <v>3.9000000000000004</v>
      </c>
      <c r="K555" s="26"/>
      <c r="L555" s="76" t="s">
        <v>135</v>
      </c>
    </row>
    <row r="556" spans="2:12" x14ac:dyDescent="0.2">
      <c r="B556" s="22"/>
      <c r="C556" s="22" t="s">
        <v>216</v>
      </c>
      <c r="D556" s="38" t="s">
        <v>178</v>
      </c>
      <c r="E556" s="24"/>
      <c r="F556" s="24">
        <v>1</v>
      </c>
      <c r="G556" s="24">
        <v>2.65</v>
      </c>
      <c r="H556" s="24">
        <v>2.6</v>
      </c>
      <c r="I556" s="24"/>
      <c r="J556" s="25">
        <f t="shared" si="30"/>
        <v>6.89</v>
      </c>
      <c r="K556" s="26"/>
      <c r="L556" s="76" t="s">
        <v>135</v>
      </c>
    </row>
    <row r="557" spans="2:12" x14ac:dyDescent="0.2">
      <c r="B557" s="22"/>
      <c r="C557" s="22"/>
      <c r="D557" s="38"/>
      <c r="E557" s="24"/>
      <c r="F557" s="24">
        <v>1</v>
      </c>
      <c r="G557" s="24">
        <v>0.55000000000000004</v>
      </c>
      <c r="H557" s="24">
        <v>1.5</v>
      </c>
      <c r="I557" s="24"/>
      <c r="J557" s="25">
        <f t="shared" si="30"/>
        <v>0.82500000000000007</v>
      </c>
      <c r="K557" s="26"/>
      <c r="L557" s="76" t="s">
        <v>135</v>
      </c>
    </row>
    <row r="558" spans="2:12" x14ac:dyDescent="0.2">
      <c r="B558" s="22"/>
      <c r="C558" s="22" t="s">
        <v>217</v>
      </c>
      <c r="D558" s="38" t="s">
        <v>180</v>
      </c>
      <c r="E558" s="24"/>
      <c r="F558" s="24">
        <v>1</v>
      </c>
      <c r="G558" s="24">
        <v>2.65</v>
      </c>
      <c r="H558" s="24">
        <v>2.6</v>
      </c>
      <c r="I558" s="24"/>
      <c r="J558" s="25">
        <f t="shared" si="30"/>
        <v>6.89</v>
      </c>
      <c r="K558" s="26"/>
      <c r="L558" s="76" t="s">
        <v>135</v>
      </c>
    </row>
    <row r="559" spans="2:12" x14ac:dyDescent="0.2">
      <c r="B559" s="22"/>
      <c r="C559" s="22"/>
      <c r="D559" s="38"/>
      <c r="E559" s="24"/>
      <c r="F559" s="24">
        <v>1</v>
      </c>
      <c r="G559" s="24">
        <v>0.55000000000000004</v>
      </c>
      <c r="H559" s="24">
        <v>1.5</v>
      </c>
      <c r="I559" s="24"/>
      <c r="J559" s="25">
        <f t="shared" si="30"/>
        <v>0.82500000000000007</v>
      </c>
      <c r="K559" s="26"/>
      <c r="L559" s="76" t="s">
        <v>135</v>
      </c>
    </row>
    <row r="560" spans="2:12" x14ac:dyDescent="0.2">
      <c r="B560" s="22"/>
      <c r="C560" s="22" t="s">
        <v>218</v>
      </c>
      <c r="D560" s="38" t="s">
        <v>200</v>
      </c>
      <c r="E560" s="24"/>
      <c r="F560" s="24">
        <v>1</v>
      </c>
      <c r="G560" s="24">
        <v>1.1000000000000001</v>
      </c>
      <c r="H560" s="24">
        <v>2.6</v>
      </c>
      <c r="I560" s="24"/>
      <c r="J560" s="25">
        <f t="shared" si="30"/>
        <v>2.8600000000000003</v>
      </c>
      <c r="K560" s="26"/>
      <c r="L560" s="76" t="s">
        <v>135</v>
      </c>
    </row>
    <row r="561" spans="2:12" x14ac:dyDescent="0.2">
      <c r="B561" s="22"/>
      <c r="C561" s="22" t="s">
        <v>219</v>
      </c>
      <c r="D561" s="38" t="s">
        <v>180</v>
      </c>
      <c r="E561" s="24"/>
      <c r="F561" s="24">
        <v>1</v>
      </c>
      <c r="G561" s="24">
        <v>2.65</v>
      </c>
      <c r="H561" s="24">
        <v>2.6</v>
      </c>
      <c r="I561" s="24"/>
      <c r="J561" s="25">
        <f t="shared" si="30"/>
        <v>6.89</v>
      </c>
      <c r="K561" s="26"/>
      <c r="L561" s="76" t="s">
        <v>135</v>
      </c>
    </row>
    <row r="562" spans="2:12" x14ac:dyDescent="0.2">
      <c r="B562" s="22"/>
      <c r="C562" s="22"/>
      <c r="D562" s="38"/>
      <c r="E562" s="24"/>
      <c r="F562" s="24">
        <v>1</v>
      </c>
      <c r="G562" s="24">
        <v>0.55000000000000004</v>
      </c>
      <c r="H562" s="24">
        <v>1.5</v>
      </c>
      <c r="I562" s="24"/>
      <c r="J562" s="25">
        <f t="shared" si="30"/>
        <v>0.82500000000000007</v>
      </c>
      <c r="K562" s="26"/>
      <c r="L562" s="76" t="s">
        <v>135</v>
      </c>
    </row>
    <row r="563" spans="2:12" x14ac:dyDescent="0.2">
      <c r="B563" s="22"/>
      <c r="C563" s="22" t="s">
        <v>220</v>
      </c>
      <c r="D563" s="38" t="s">
        <v>178</v>
      </c>
      <c r="E563" s="24"/>
      <c r="F563" s="24">
        <v>1</v>
      </c>
      <c r="G563" s="24">
        <v>2.65</v>
      </c>
      <c r="H563" s="24">
        <v>2.6</v>
      </c>
      <c r="I563" s="24"/>
      <c r="J563" s="25">
        <f t="shared" si="30"/>
        <v>6.89</v>
      </c>
      <c r="K563" s="26"/>
      <c r="L563" s="76" t="s">
        <v>135</v>
      </c>
    </row>
    <row r="564" spans="2:12" x14ac:dyDescent="0.2">
      <c r="B564" s="22"/>
      <c r="C564" s="22"/>
      <c r="D564" s="38"/>
      <c r="E564" s="24"/>
      <c r="F564" s="24">
        <v>1</v>
      </c>
      <c r="G564" s="24">
        <v>0.55000000000000004</v>
      </c>
      <c r="H564" s="24">
        <v>1.5</v>
      </c>
      <c r="I564" s="24"/>
      <c r="J564" s="25">
        <f t="shared" si="30"/>
        <v>0.82500000000000007</v>
      </c>
      <c r="K564" s="26"/>
      <c r="L564" s="76" t="s">
        <v>135</v>
      </c>
    </row>
    <row r="565" spans="2:12" x14ac:dyDescent="0.2">
      <c r="B565" s="22"/>
      <c r="C565" s="22" t="s">
        <v>221</v>
      </c>
      <c r="D565" s="38" t="s">
        <v>176</v>
      </c>
      <c r="E565" s="24"/>
      <c r="F565" s="24">
        <v>1</v>
      </c>
      <c r="G565" s="24">
        <v>1.5</v>
      </c>
      <c r="H565" s="24">
        <v>2.6</v>
      </c>
      <c r="I565" s="24"/>
      <c r="J565" s="25">
        <f t="shared" si="30"/>
        <v>3.9000000000000004</v>
      </c>
      <c r="K565" s="26"/>
      <c r="L565" s="76" t="s">
        <v>135</v>
      </c>
    </row>
    <row r="566" spans="2:12" x14ac:dyDescent="0.2">
      <c r="B566" s="22"/>
      <c r="C566" s="22" t="s">
        <v>222</v>
      </c>
      <c r="D566" s="38" t="s">
        <v>187</v>
      </c>
      <c r="E566" s="24"/>
      <c r="F566" s="24">
        <v>1</v>
      </c>
      <c r="G566" s="24">
        <v>6.4</v>
      </c>
      <c r="H566" s="24">
        <v>2.6</v>
      </c>
      <c r="I566" s="24"/>
      <c r="J566" s="25">
        <f t="shared" si="30"/>
        <v>16.64</v>
      </c>
      <c r="K566" s="26"/>
      <c r="L566" s="76" t="s">
        <v>135</v>
      </c>
    </row>
    <row r="567" spans="2:12" ht="13.5" thickBot="1" x14ac:dyDescent="0.25">
      <c r="B567" s="22"/>
      <c r="C567" s="22" t="s">
        <v>223</v>
      </c>
      <c r="D567" s="38" t="s">
        <v>224</v>
      </c>
      <c r="E567" s="24"/>
      <c r="F567" s="24">
        <v>1</v>
      </c>
      <c r="G567" s="24">
        <v>7.35</v>
      </c>
      <c r="H567" s="24">
        <v>4.5999999999999996</v>
      </c>
      <c r="I567" s="24"/>
      <c r="J567" s="25">
        <f>+F567*G567*H567</f>
        <v>33.809999999999995</v>
      </c>
      <c r="K567" s="26"/>
      <c r="L567" s="76" t="s">
        <v>135</v>
      </c>
    </row>
    <row r="568" spans="2:12" ht="13.5" thickBot="1" x14ac:dyDescent="0.25">
      <c r="B568" s="90" t="str">
        <f>'Presup '!C70</f>
        <v>9.2.2</v>
      </c>
      <c r="C568" s="91"/>
      <c r="D568" s="92" t="str">
        <f>'Presup '!D70</f>
        <v>Hº de perlitas poliestireno expandido e=11 cm</v>
      </c>
      <c r="E568" s="93" t="str">
        <f>'Presup '!E70</f>
        <v>m3</v>
      </c>
      <c r="F568" s="93"/>
      <c r="G568" s="93"/>
      <c r="H568" s="93"/>
      <c r="I568" s="93"/>
      <c r="J568" s="94"/>
      <c r="K568" s="95">
        <f>SUM(J569:J627)* 0.11</f>
        <v>410.17253200000016</v>
      </c>
      <c r="L568" s="76" t="s">
        <v>135</v>
      </c>
    </row>
    <row r="569" spans="2:12" x14ac:dyDescent="0.2">
      <c r="B569" s="22"/>
      <c r="C569" s="22" t="s">
        <v>240</v>
      </c>
      <c r="D569" s="38" t="s">
        <v>241</v>
      </c>
      <c r="E569" s="24"/>
      <c r="F569" s="24">
        <v>1</v>
      </c>
      <c r="G569" s="24">
        <v>3.67</v>
      </c>
      <c r="H569" s="24">
        <v>4.6500000000000004</v>
      </c>
      <c r="I569" s="24"/>
      <c r="J569" s="25">
        <f t="shared" ref="J569:J610" si="31">+F569*G569*H569</f>
        <v>17.0655</v>
      </c>
      <c r="K569" s="77"/>
      <c r="L569" s="76" t="s">
        <v>135</v>
      </c>
    </row>
    <row r="570" spans="2:12" x14ac:dyDescent="0.2">
      <c r="B570" s="22"/>
      <c r="C570" s="22" t="s">
        <v>242</v>
      </c>
      <c r="D570" s="38" t="s">
        <v>243</v>
      </c>
      <c r="E570" s="24"/>
      <c r="F570" s="24">
        <v>1</v>
      </c>
      <c r="G570" s="24">
        <v>3.65</v>
      </c>
      <c r="H570" s="24">
        <v>4.6500000000000004</v>
      </c>
      <c r="I570" s="24"/>
      <c r="J570" s="25">
        <f t="shared" si="31"/>
        <v>16.9725</v>
      </c>
      <c r="K570" s="77"/>
      <c r="L570" s="76" t="s">
        <v>135</v>
      </c>
    </row>
    <row r="571" spans="2:12" x14ac:dyDescent="0.2">
      <c r="B571" s="22"/>
      <c r="C571" s="22" t="s">
        <v>244</v>
      </c>
      <c r="D571" s="38" t="s">
        <v>245</v>
      </c>
      <c r="E571" s="24"/>
      <c r="F571" s="24">
        <v>1</v>
      </c>
      <c r="G571" s="24">
        <v>7.52</v>
      </c>
      <c r="H571" s="24">
        <v>3.87</v>
      </c>
      <c r="I571" s="24"/>
      <c r="J571" s="25">
        <f t="shared" si="31"/>
        <v>29.102399999999999</v>
      </c>
      <c r="K571" s="77"/>
      <c r="L571" s="76" t="s">
        <v>135</v>
      </c>
    </row>
    <row r="572" spans="2:12" x14ac:dyDescent="0.2">
      <c r="B572" s="22"/>
      <c r="C572" s="22" t="s">
        <v>246</v>
      </c>
      <c r="D572" s="38" t="s">
        <v>247</v>
      </c>
      <c r="E572" s="24"/>
      <c r="F572" s="24">
        <v>1</v>
      </c>
      <c r="G572" s="24">
        <v>7.45</v>
      </c>
      <c r="H572" s="24">
        <v>8.83</v>
      </c>
      <c r="I572" s="24"/>
      <c r="J572" s="25">
        <f t="shared" si="31"/>
        <v>65.783500000000004</v>
      </c>
      <c r="K572" s="77"/>
      <c r="L572" s="76" t="s">
        <v>135</v>
      </c>
    </row>
    <row r="573" spans="2:12" x14ac:dyDescent="0.2">
      <c r="B573" s="22"/>
      <c r="C573" s="22"/>
      <c r="D573" s="38"/>
      <c r="E573" s="24"/>
      <c r="F573" s="24">
        <v>1</v>
      </c>
      <c r="G573" s="24">
        <v>7.4</v>
      </c>
      <c r="H573" s="24">
        <v>3.63</v>
      </c>
      <c r="I573" s="24"/>
      <c r="J573" s="25">
        <f t="shared" si="31"/>
        <v>26.862000000000002</v>
      </c>
      <c r="K573" s="77"/>
      <c r="L573" s="76" t="s">
        <v>135</v>
      </c>
    </row>
    <row r="574" spans="2:12" x14ac:dyDescent="0.2">
      <c r="B574" s="22"/>
      <c r="C574" s="22"/>
      <c r="D574" s="38"/>
      <c r="E574" s="24"/>
      <c r="F574" s="24">
        <v>1</v>
      </c>
      <c r="G574" s="24">
        <v>5.17</v>
      </c>
      <c r="H574" s="24">
        <v>1.39</v>
      </c>
      <c r="I574" s="24"/>
      <c r="J574" s="25">
        <f t="shared" si="31"/>
        <v>7.1862999999999992</v>
      </c>
      <c r="K574" s="77"/>
      <c r="L574" s="76" t="s">
        <v>135</v>
      </c>
    </row>
    <row r="575" spans="2:12" x14ac:dyDescent="0.2">
      <c r="B575" s="22"/>
      <c r="C575" s="22" t="s">
        <v>248</v>
      </c>
      <c r="D575" s="38" t="s">
        <v>249</v>
      </c>
      <c r="E575" s="24"/>
      <c r="F575" s="24">
        <v>1</v>
      </c>
      <c r="G575" s="24">
        <v>42.86</v>
      </c>
      <c r="H575" s="24">
        <v>8.6199999999999992</v>
      </c>
      <c r="I575" s="24"/>
      <c r="J575" s="25">
        <f t="shared" si="31"/>
        <v>369.45319999999998</v>
      </c>
      <c r="K575" s="77"/>
      <c r="L575" s="76" t="s">
        <v>135</v>
      </c>
    </row>
    <row r="576" spans="2:12" x14ac:dyDescent="0.2">
      <c r="B576" s="22"/>
      <c r="C576" s="22" t="s">
        <v>250</v>
      </c>
      <c r="D576" s="38" t="s">
        <v>251</v>
      </c>
      <c r="E576" s="24"/>
      <c r="F576" s="24">
        <v>1</v>
      </c>
      <c r="G576" s="24">
        <v>7.05</v>
      </c>
      <c r="H576" s="24">
        <v>15.9</v>
      </c>
      <c r="I576" s="24"/>
      <c r="J576" s="25">
        <f t="shared" si="31"/>
        <v>112.095</v>
      </c>
      <c r="K576" s="77"/>
      <c r="L576" s="76" t="s">
        <v>135</v>
      </c>
    </row>
    <row r="577" spans="2:12" x14ac:dyDescent="0.2">
      <c r="B577" s="22"/>
      <c r="C577" s="22" t="s">
        <v>252</v>
      </c>
      <c r="D577" s="38" t="s">
        <v>253</v>
      </c>
      <c r="E577" s="24"/>
      <c r="F577" s="24">
        <v>1</v>
      </c>
      <c r="G577" s="24">
        <v>7.4</v>
      </c>
      <c r="H577" s="24">
        <v>11.3</v>
      </c>
      <c r="I577" s="24"/>
      <c r="J577" s="25">
        <f t="shared" si="31"/>
        <v>83.62</v>
      </c>
      <c r="K577" s="77"/>
      <c r="L577" s="76" t="s">
        <v>135</v>
      </c>
    </row>
    <row r="578" spans="2:12" x14ac:dyDescent="0.2">
      <c r="B578" s="22"/>
      <c r="C578" s="22" t="s">
        <v>254</v>
      </c>
      <c r="D578" s="38" t="s">
        <v>255</v>
      </c>
      <c r="E578" s="24"/>
      <c r="F578" s="24">
        <v>1</v>
      </c>
      <c r="G578" s="24">
        <v>14.95</v>
      </c>
      <c r="H578" s="24">
        <v>4.7</v>
      </c>
      <c r="I578" s="24"/>
      <c r="J578" s="25">
        <f t="shared" si="31"/>
        <v>70.265000000000001</v>
      </c>
      <c r="K578" s="77"/>
      <c r="L578" s="76" t="s">
        <v>135</v>
      </c>
    </row>
    <row r="579" spans="2:12" x14ac:dyDescent="0.2">
      <c r="B579" s="22"/>
      <c r="C579" s="22" t="s">
        <v>256</v>
      </c>
      <c r="D579" s="38" t="s">
        <v>257</v>
      </c>
      <c r="E579" s="24"/>
      <c r="F579" s="24">
        <v>1</v>
      </c>
      <c r="G579" s="24">
        <v>6.38</v>
      </c>
      <c r="H579" s="24">
        <v>3.95</v>
      </c>
      <c r="I579" s="24"/>
      <c r="J579" s="25">
        <f t="shared" si="31"/>
        <v>25.201000000000001</v>
      </c>
      <c r="K579" s="77"/>
      <c r="L579" s="76" t="s">
        <v>135</v>
      </c>
    </row>
    <row r="580" spans="2:12" x14ac:dyDescent="0.2">
      <c r="B580" s="22"/>
      <c r="C580" s="22"/>
      <c r="D580" s="38"/>
      <c r="E580" s="24"/>
      <c r="F580" s="24">
        <v>1</v>
      </c>
      <c r="G580" s="24">
        <v>2.4500000000000002</v>
      </c>
      <c r="H580" s="24">
        <v>2.7</v>
      </c>
      <c r="I580" s="24"/>
      <c r="J580" s="25">
        <f t="shared" si="31"/>
        <v>6.6150000000000011</v>
      </c>
      <c r="K580" s="77"/>
      <c r="L580" s="76" t="s">
        <v>135</v>
      </c>
    </row>
    <row r="581" spans="2:12" x14ac:dyDescent="0.2">
      <c r="B581" s="22"/>
      <c r="C581" s="22"/>
      <c r="D581" s="38"/>
      <c r="E581" s="24"/>
      <c r="F581" s="24">
        <v>1</v>
      </c>
      <c r="G581" s="24">
        <v>1</v>
      </c>
      <c r="H581" s="24">
        <v>6.5</v>
      </c>
      <c r="I581" s="24"/>
      <c r="J581" s="25">
        <f t="shared" si="31"/>
        <v>6.5</v>
      </c>
      <c r="K581" s="77"/>
      <c r="L581" s="76" t="s">
        <v>135</v>
      </c>
    </row>
    <row r="582" spans="2:12" x14ac:dyDescent="0.2">
      <c r="B582" s="22"/>
      <c r="C582" s="22"/>
      <c r="D582" s="38"/>
      <c r="E582" s="24"/>
      <c r="F582" s="24">
        <v>1</v>
      </c>
      <c r="G582" s="24">
        <v>3.08</v>
      </c>
      <c r="H582" s="24">
        <v>3.65</v>
      </c>
      <c r="I582" s="24"/>
      <c r="J582" s="25">
        <f t="shared" si="31"/>
        <v>11.241999999999999</v>
      </c>
      <c r="K582" s="77"/>
      <c r="L582" s="76" t="s">
        <v>135</v>
      </c>
    </row>
    <row r="583" spans="2:12" x14ac:dyDescent="0.2">
      <c r="B583" s="22"/>
      <c r="C583" s="22"/>
      <c r="D583" s="38"/>
      <c r="E583" s="24"/>
      <c r="F583" s="24">
        <v>1</v>
      </c>
      <c r="G583" s="24">
        <v>3.65</v>
      </c>
      <c r="H583" s="24">
        <v>6.6</v>
      </c>
      <c r="I583" s="24"/>
      <c r="J583" s="25">
        <f t="shared" si="31"/>
        <v>24.09</v>
      </c>
      <c r="K583" s="77"/>
      <c r="L583" s="76" t="s">
        <v>135</v>
      </c>
    </row>
    <row r="584" spans="2:12" x14ac:dyDescent="0.2">
      <c r="B584" s="22"/>
      <c r="C584" s="22"/>
      <c r="D584" s="38"/>
      <c r="E584" s="24"/>
      <c r="F584" s="24">
        <v>1</v>
      </c>
      <c r="G584" s="24">
        <v>22.5</v>
      </c>
      <c r="H584" s="24">
        <v>11.3</v>
      </c>
      <c r="I584" s="24"/>
      <c r="J584" s="25">
        <f t="shared" si="31"/>
        <v>254.25000000000003</v>
      </c>
      <c r="K584" s="77"/>
      <c r="L584" s="76" t="s">
        <v>135</v>
      </c>
    </row>
    <row r="585" spans="2:12" x14ac:dyDescent="0.2">
      <c r="B585" s="22"/>
      <c r="C585" s="22" t="s">
        <v>258</v>
      </c>
      <c r="D585" s="38" t="s">
        <v>259</v>
      </c>
      <c r="E585" s="24"/>
      <c r="F585" s="24">
        <v>1</v>
      </c>
      <c r="G585" s="24">
        <v>3.56</v>
      </c>
      <c r="H585" s="24">
        <v>11.3</v>
      </c>
      <c r="I585" s="24"/>
      <c r="J585" s="25">
        <f t="shared" si="31"/>
        <v>40.228000000000002</v>
      </c>
      <c r="K585" s="77"/>
      <c r="L585" s="76" t="s">
        <v>135</v>
      </c>
    </row>
    <row r="586" spans="2:12" x14ac:dyDescent="0.2">
      <c r="B586" s="22"/>
      <c r="C586" s="22" t="s">
        <v>260</v>
      </c>
      <c r="D586" s="38" t="s">
        <v>261</v>
      </c>
      <c r="E586" s="24"/>
      <c r="F586" s="24">
        <v>1</v>
      </c>
      <c r="G586" s="24">
        <v>11.25</v>
      </c>
      <c r="H586" s="24">
        <v>11.3</v>
      </c>
      <c r="I586" s="24"/>
      <c r="J586" s="25">
        <f t="shared" si="31"/>
        <v>127.12500000000001</v>
      </c>
      <c r="K586" s="77"/>
      <c r="L586" s="76" t="s">
        <v>135</v>
      </c>
    </row>
    <row r="587" spans="2:12" x14ac:dyDescent="0.2">
      <c r="B587" s="22"/>
      <c r="C587" s="22" t="s">
        <v>262</v>
      </c>
      <c r="D587" s="38" t="s">
        <v>263</v>
      </c>
      <c r="E587" s="24"/>
      <c r="F587" s="24">
        <v>1</v>
      </c>
      <c r="G587" s="24">
        <v>7.25</v>
      </c>
      <c r="H587" s="24">
        <v>7.6</v>
      </c>
      <c r="I587" s="24"/>
      <c r="J587" s="25">
        <f t="shared" si="31"/>
        <v>55.099999999999994</v>
      </c>
      <c r="K587" s="77"/>
      <c r="L587" s="76" t="s">
        <v>135</v>
      </c>
    </row>
    <row r="588" spans="2:12" x14ac:dyDescent="0.2">
      <c r="B588" s="22"/>
      <c r="C588" s="22" t="s">
        <v>264</v>
      </c>
      <c r="D588" s="38" t="s">
        <v>265</v>
      </c>
      <c r="E588" s="24"/>
      <c r="F588" s="24">
        <v>1</v>
      </c>
      <c r="G588" s="24">
        <v>7.55</v>
      </c>
      <c r="H588" s="24">
        <v>5.25</v>
      </c>
      <c r="I588" s="24"/>
      <c r="J588" s="25">
        <f t="shared" si="31"/>
        <v>39.637499999999996</v>
      </c>
      <c r="K588" s="77"/>
      <c r="L588" s="76" t="s">
        <v>135</v>
      </c>
    </row>
    <row r="589" spans="2:12" x14ac:dyDescent="0.2">
      <c r="B589" s="22"/>
      <c r="C589" s="22" t="s">
        <v>266</v>
      </c>
      <c r="D589" s="38" t="s">
        <v>267</v>
      </c>
      <c r="E589" s="24"/>
      <c r="F589" s="24">
        <v>1</v>
      </c>
      <c r="G589" s="24">
        <v>26.2</v>
      </c>
      <c r="H589" s="24">
        <v>11.3</v>
      </c>
      <c r="I589" s="24"/>
      <c r="J589" s="25">
        <f t="shared" si="31"/>
        <v>296.06</v>
      </c>
      <c r="K589" s="77"/>
      <c r="L589" s="76" t="s">
        <v>135</v>
      </c>
    </row>
    <row r="590" spans="2:12" x14ac:dyDescent="0.2">
      <c r="B590" s="22"/>
      <c r="C590" s="22" t="s">
        <v>268</v>
      </c>
      <c r="D590" s="38" t="s">
        <v>269</v>
      </c>
      <c r="E590" s="24"/>
      <c r="F590" s="24">
        <v>1</v>
      </c>
      <c r="G590" s="24">
        <v>3.41</v>
      </c>
      <c r="H590" s="24">
        <v>4.7</v>
      </c>
      <c r="I590" s="24"/>
      <c r="J590" s="25">
        <f t="shared" si="31"/>
        <v>16.027000000000001</v>
      </c>
      <c r="K590" s="77"/>
      <c r="L590" s="76" t="s">
        <v>135</v>
      </c>
    </row>
    <row r="591" spans="2:12" x14ac:dyDescent="0.2">
      <c r="B591" s="22"/>
      <c r="C591" s="22" t="s">
        <v>270</v>
      </c>
      <c r="D591" s="38" t="s">
        <v>271</v>
      </c>
      <c r="E591" s="24"/>
      <c r="F591" s="24">
        <v>1</v>
      </c>
      <c r="G591" s="24">
        <v>3.41</v>
      </c>
      <c r="H591" s="24">
        <v>6.4</v>
      </c>
      <c r="I591" s="24"/>
      <c r="J591" s="25">
        <f t="shared" si="31"/>
        <v>21.824000000000002</v>
      </c>
      <c r="K591" s="77"/>
      <c r="L591" s="76" t="s">
        <v>135</v>
      </c>
    </row>
    <row r="592" spans="2:12" x14ac:dyDescent="0.2">
      <c r="B592" s="22"/>
      <c r="C592" s="22" t="s">
        <v>272</v>
      </c>
      <c r="D592" s="38" t="s">
        <v>273</v>
      </c>
      <c r="E592" s="24"/>
      <c r="F592" s="24">
        <v>1</v>
      </c>
      <c r="G592" s="24">
        <v>7.4</v>
      </c>
      <c r="H592" s="24">
        <v>2.5</v>
      </c>
      <c r="I592" s="24"/>
      <c r="J592" s="25">
        <f t="shared" si="31"/>
        <v>18.5</v>
      </c>
      <c r="K592" s="77"/>
      <c r="L592" s="76" t="s">
        <v>135</v>
      </c>
    </row>
    <row r="593" spans="2:12" x14ac:dyDescent="0.2">
      <c r="B593" s="22"/>
      <c r="C593" s="22" t="s">
        <v>274</v>
      </c>
      <c r="D593" s="38" t="s">
        <v>275</v>
      </c>
      <c r="E593" s="24"/>
      <c r="F593" s="24">
        <v>1</v>
      </c>
      <c r="G593" s="24">
        <v>14.5</v>
      </c>
      <c r="H593" s="24">
        <v>11.3</v>
      </c>
      <c r="I593" s="24"/>
      <c r="J593" s="25">
        <f t="shared" si="31"/>
        <v>163.85000000000002</v>
      </c>
      <c r="K593" s="77"/>
      <c r="L593" s="76" t="s">
        <v>135</v>
      </c>
    </row>
    <row r="594" spans="2:12" x14ac:dyDescent="0.2">
      <c r="B594" s="22"/>
      <c r="C594" s="22"/>
      <c r="D594" s="38"/>
      <c r="E594" s="24"/>
      <c r="F594" s="24">
        <v>1</v>
      </c>
      <c r="G594" s="24">
        <v>7.1</v>
      </c>
      <c r="H594" s="24">
        <v>4.5999999999999996</v>
      </c>
      <c r="I594" s="24"/>
      <c r="J594" s="25">
        <f t="shared" si="31"/>
        <v>32.659999999999997</v>
      </c>
      <c r="K594" s="77"/>
      <c r="L594" s="76" t="s">
        <v>135</v>
      </c>
    </row>
    <row r="595" spans="2:12" x14ac:dyDescent="0.2">
      <c r="B595" s="22"/>
      <c r="C595" s="22" t="s">
        <v>276</v>
      </c>
      <c r="D595" s="38" t="s">
        <v>277</v>
      </c>
      <c r="E595" s="24"/>
      <c r="F595" s="24">
        <v>1</v>
      </c>
      <c r="G595" s="24">
        <v>7.5</v>
      </c>
      <c r="H595" s="24">
        <v>4.5999999999999996</v>
      </c>
      <c r="I595" s="24"/>
      <c r="J595" s="25">
        <f t="shared" si="31"/>
        <v>34.5</v>
      </c>
      <c r="K595" s="77"/>
      <c r="L595" s="76" t="s">
        <v>135</v>
      </c>
    </row>
    <row r="596" spans="2:12" x14ac:dyDescent="0.2">
      <c r="B596" s="22"/>
      <c r="C596" s="22" t="s">
        <v>278</v>
      </c>
      <c r="D596" s="38" t="s">
        <v>279</v>
      </c>
      <c r="E596" s="24"/>
      <c r="F596" s="24">
        <v>1</v>
      </c>
      <c r="G596" s="24">
        <v>11.17</v>
      </c>
      <c r="H596" s="24">
        <v>6.1</v>
      </c>
      <c r="I596" s="24"/>
      <c r="J596" s="25">
        <f t="shared" si="31"/>
        <v>68.137</v>
      </c>
      <c r="K596" s="77"/>
      <c r="L596" s="76" t="s">
        <v>135</v>
      </c>
    </row>
    <row r="597" spans="2:12" x14ac:dyDescent="0.2">
      <c r="B597" s="22"/>
      <c r="C597" s="22"/>
      <c r="D597" s="38"/>
      <c r="E597" s="24"/>
      <c r="F597" s="24">
        <v>1</v>
      </c>
      <c r="G597" s="24">
        <v>3.62</v>
      </c>
      <c r="H597" s="24">
        <v>4.6500000000000004</v>
      </c>
      <c r="I597" s="24"/>
      <c r="J597" s="25">
        <f t="shared" si="31"/>
        <v>16.833000000000002</v>
      </c>
      <c r="K597" s="77"/>
      <c r="L597" s="76" t="s">
        <v>135</v>
      </c>
    </row>
    <row r="598" spans="2:12" x14ac:dyDescent="0.2">
      <c r="B598" s="22"/>
      <c r="C598" s="22"/>
      <c r="D598" s="38"/>
      <c r="E598" s="24"/>
      <c r="F598" s="24">
        <v>1</v>
      </c>
      <c r="G598" s="24">
        <v>7.42</v>
      </c>
      <c r="H598" s="24">
        <v>5.2</v>
      </c>
      <c r="I598" s="24"/>
      <c r="J598" s="25">
        <f t="shared" si="31"/>
        <v>38.584000000000003</v>
      </c>
      <c r="K598" s="77"/>
      <c r="L598" s="76" t="s">
        <v>135</v>
      </c>
    </row>
    <row r="599" spans="2:12" x14ac:dyDescent="0.2">
      <c r="B599" s="22"/>
      <c r="C599" s="22" t="s">
        <v>280</v>
      </c>
      <c r="D599" s="38" t="s">
        <v>281</v>
      </c>
      <c r="E599" s="24"/>
      <c r="F599" s="24">
        <v>1</v>
      </c>
      <c r="G599" s="24">
        <v>3.75</v>
      </c>
      <c r="H599" s="24">
        <v>5.2</v>
      </c>
      <c r="I599" s="24"/>
      <c r="J599" s="25">
        <f t="shared" si="31"/>
        <v>19.5</v>
      </c>
      <c r="K599" s="77"/>
      <c r="L599" s="76" t="s">
        <v>135</v>
      </c>
    </row>
    <row r="600" spans="2:12" x14ac:dyDescent="0.2">
      <c r="B600" s="22"/>
      <c r="C600" s="22" t="s">
        <v>282</v>
      </c>
      <c r="D600" s="38" t="s">
        <v>283</v>
      </c>
      <c r="E600" s="24"/>
      <c r="F600" s="24">
        <v>1</v>
      </c>
      <c r="G600" s="24">
        <v>11.2</v>
      </c>
      <c r="H600" s="24">
        <v>11.3</v>
      </c>
      <c r="I600" s="24"/>
      <c r="J600" s="25">
        <f t="shared" si="31"/>
        <v>126.56</v>
      </c>
      <c r="K600" s="77"/>
      <c r="L600" s="76" t="s">
        <v>135</v>
      </c>
    </row>
    <row r="601" spans="2:12" x14ac:dyDescent="0.2">
      <c r="B601" s="22"/>
      <c r="C601" s="22" t="s">
        <v>284</v>
      </c>
      <c r="D601" s="38" t="s">
        <v>285</v>
      </c>
      <c r="E601" s="24"/>
      <c r="F601" s="24">
        <v>1</v>
      </c>
      <c r="G601" s="24">
        <v>7.36</v>
      </c>
      <c r="H601" s="24">
        <v>11.3</v>
      </c>
      <c r="I601" s="24"/>
      <c r="J601" s="25">
        <f t="shared" si="31"/>
        <v>83.168000000000006</v>
      </c>
      <c r="K601" s="77"/>
      <c r="L601" s="76" t="s">
        <v>135</v>
      </c>
    </row>
    <row r="602" spans="2:12" x14ac:dyDescent="0.2">
      <c r="B602" s="22"/>
      <c r="C602" s="22" t="s">
        <v>286</v>
      </c>
      <c r="D602" s="38" t="s">
        <v>259</v>
      </c>
      <c r="E602" s="24"/>
      <c r="F602" s="24">
        <v>1</v>
      </c>
      <c r="G602" s="24">
        <v>3.6</v>
      </c>
      <c r="H602" s="24">
        <v>11.3</v>
      </c>
      <c r="I602" s="24"/>
      <c r="J602" s="25">
        <f t="shared" si="31"/>
        <v>40.680000000000007</v>
      </c>
      <c r="K602" s="77"/>
      <c r="L602" s="76" t="s">
        <v>135</v>
      </c>
    </row>
    <row r="603" spans="2:12" x14ac:dyDescent="0.2">
      <c r="B603" s="22"/>
      <c r="C603" s="22" t="s">
        <v>287</v>
      </c>
      <c r="D603" s="38" t="s">
        <v>288</v>
      </c>
      <c r="E603" s="24"/>
      <c r="F603" s="24">
        <v>1</v>
      </c>
      <c r="G603" s="24">
        <v>22.56</v>
      </c>
      <c r="H603" s="24">
        <v>11.3</v>
      </c>
      <c r="I603" s="24"/>
      <c r="J603" s="25">
        <f t="shared" si="31"/>
        <v>254.928</v>
      </c>
      <c r="K603" s="77"/>
      <c r="L603" s="76" t="s">
        <v>135</v>
      </c>
    </row>
    <row r="604" spans="2:12" x14ac:dyDescent="0.2">
      <c r="B604" s="22"/>
      <c r="C604" s="22" t="s">
        <v>289</v>
      </c>
      <c r="D604" s="38" t="s">
        <v>259</v>
      </c>
      <c r="E604" s="24"/>
      <c r="F604" s="24">
        <v>1</v>
      </c>
      <c r="G604" s="24">
        <v>3.54</v>
      </c>
      <c r="H604" s="24">
        <v>11.3</v>
      </c>
      <c r="I604" s="24"/>
      <c r="J604" s="25">
        <f t="shared" si="31"/>
        <v>40.002000000000002</v>
      </c>
      <c r="K604" s="77"/>
      <c r="L604" s="76" t="s">
        <v>135</v>
      </c>
    </row>
    <row r="605" spans="2:12" x14ac:dyDescent="0.2">
      <c r="B605" s="22"/>
      <c r="C605" s="22" t="s">
        <v>290</v>
      </c>
      <c r="D605" s="38" t="s">
        <v>291</v>
      </c>
      <c r="E605" s="24"/>
      <c r="F605" s="24">
        <v>1</v>
      </c>
      <c r="G605" s="24">
        <v>3.72</v>
      </c>
      <c r="H605" s="24">
        <v>11.3</v>
      </c>
      <c r="I605" s="24"/>
      <c r="J605" s="25">
        <f t="shared" si="31"/>
        <v>42.036000000000001</v>
      </c>
      <c r="K605" s="77"/>
      <c r="L605" s="76" t="s">
        <v>135</v>
      </c>
    </row>
    <row r="606" spans="2:12" x14ac:dyDescent="0.2">
      <c r="B606" s="22"/>
      <c r="C606" s="22" t="s">
        <v>292</v>
      </c>
      <c r="D606" s="38" t="s">
        <v>293</v>
      </c>
      <c r="E606" s="24"/>
      <c r="F606" s="24">
        <v>1</v>
      </c>
      <c r="G606" s="24">
        <v>2.35</v>
      </c>
      <c r="H606" s="24">
        <v>11.3</v>
      </c>
      <c r="I606" s="24"/>
      <c r="J606" s="25">
        <f t="shared" si="31"/>
        <v>26.555000000000003</v>
      </c>
      <c r="K606" s="77"/>
      <c r="L606" s="76" t="s">
        <v>135</v>
      </c>
    </row>
    <row r="607" spans="2:12" x14ac:dyDescent="0.2">
      <c r="B607" s="22"/>
      <c r="C607" s="22" t="s">
        <v>294</v>
      </c>
      <c r="D607" s="38" t="s">
        <v>295</v>
      </c>
      <c r="E607" s="24"/>
      <c r="F607" s="24">
        <v>1</v>
      </c>
      <c r="G607" s="24">
        <v>23.47</v>
      </c>
      <c r="H607" s="24">
        <v>11.3</v>
      </c>
      <c r="I607" s="24"/>
      <c r="J607" s="25">
        <f t="shared" si="31"/>
        <v>265.21100000000001</v>
      </c>
      <c r="K607" s="77"/>
      <c r="L607" s="76" t="s">
        <v>135</v>
      </c>
    </row>
    <row r="608" spans="2:12" x14ac:dyDescent="0.2">
      <c r="B608" s="22"/>
      <c r="C608" s="22"/>
      <c r="D608" s="38"/>
      <c r="E608" s="24"/>
      <c r="F608" s="24">
        <v>1</v>
      </c>
      <c r="G608" s="24">
        <v>7.41</v>
      </c>
      <c r="H608" s="24">
        <v>4.5999999999999996</v>
      </c>
      <c r="I608" s="24"/>
      <c r="J608" s="25">
        <f t="shared" si="31"/>
        <v>34.085999999999999</v>
      </c>
      <c r="K608" s="77"/>
      <c r="L608" s="76" t="s">
        <v>135</v>
      </c>
    </row>
    <row r="609" spans="2:12" x14ac:dyDescent="0.2">
      <c r="B609" s="22"/>
      <c r="C609" s="22" t="s">
        <v>296</v>
      </c>
      <c r="D609" s="38" t="s">
        <v>269</v>
      </c>
      <c r="E609" s="24"/>
      <c r="F609" s="24">
        <v>1</v>
      </c>
      <c r="G609" s="24">
        <v>3.46</v>
      </c>
      <c r="H609" s="24">
        <v>4.72</v>
      </c>
      <c r="I609" s="24"/>
      <c r="J609" s="25">
        <f t="shared" si="31"/>
        <v>16.331199999999999</v>
      </c>
      <c r="K609" s="77"/>
      <c r="L609" s="76" t="s">
        <v>135</v>
      </c>
    </row>
    <row r="610" spans="2:12" x14ac:dyDescent="0.2">
      <c r="B610" s="22"/>
      <c r="C610" s="22" t="s">
        <v>297</v>
      </c>
      <c r="D610" s="38" t="s">
        <v>271</v>
      </c>
      <c r="E610" s="24"/>
      <c r="F610" s="24">
        <v>1</v>
      </c>
      <c r="G610" s="24">
        <v>3.46</v>
      </c>
      <c r="H610" s="24">
        <v>6.26</v>
      </c>
      <c r="I610" s="24"/>
      <c r="J610" s="25">
        <f t="shared" si="31"/>
        <v>21.659599999999998</v>
      </c>
      <c r="K610" s="77"/>
      <c r="L610" s="76" t="s">
        <v>135</v>
      </c>
    </row>
    <row r="611" spans="2:12" x14ac:dyDescent="0.2">
      <c r="B611" s="22"/>
      <c r="C611" s="22" t="s">
        <v>298</v>
      </c>
      <c r="D611" s="38" t="s">
        <v>299</v>
      </c>
      <c r="E611" s="24"/>
      <c r="F611" s="24">
        <v>1</v>
      </c>
      <c r="G611" s="24">
        <v>5.75</v>
      </c>
      <c r="H611" s="24">
        <v>6.88</v>
      </c>
      <c r="I611" s="24"/>
      <c r="J611" s="25">
        <f t="shared" ref="J611:J627" si="32">+F611*G611*H611</f>
        <v>39.56</v>
      </c>
      <c r="K611" s="77"/>
      <c r="L611" s="76" t="s">
        <v>135</v>
      </c>
    </row>
    <row r="612" spans="2:12" x14ac:dyDescent="0.2">
      <c r="B612" s="22"/>
      <c r="C612" s="22"/>
      <c r="D612" s="38"/>
      <c r="E612" s="24"/>
      <c r="F612" s="24">
        <v>1</v>
      </c>
      <c r="G612" s="24">
        <v>9.0500000000000007</v>
      </c>
      <c r="H612" s="24">
        <v>2.85</v>
      </c>
      <c r="I612" s="24"/>
      <c r="J612" s="25">
        <f t="shared" si="32"/>
        <v>25.792500000000004</v>
      </c>
      <c r="K612" s="77"/>
      <c r="L612" s="76" t="s">
        <v>135</v>
      </c>
    </row>
    <row r="613" spans="2:12" x14ac:dyDescent="0.2">
      <c r="B613" s="22"/>
      <c r="C613" s="22" t="s">
        <v>300</v>
      </c>
      <c r="D613" s="38" t="s">
        <v>301</v>
      </c>
      <c r="E613" s="24"/>
      <c r="F613" s="24">
        <v>1</v>
      </c>
      <c r="G613" s="24">
        <v>3.85</v>
      </c>
      <c r="H613" s="24">
        <v>4.5999999999999996</v>
      </c>
      <c r="I613" s="24"/>
      <c r="J613" s="25">
        <f t="shared" si="32"/>
        <v>17.709999999999997</v>
      </c>
      <c r="K613" s="77"/>
      <c r="L613" s="76" t="s">
        <v>135</v>
      </c>
    </row>
    <row r="614" spans="2:12" x14ac:dyDescent="0.2">
      <c r="B614" s="22"/>
      <c r="C614" s="22" t="s">
        <v>302</v>
      </c>
      <c r="D614" s="38" t="s">
        <v>303</v>
      </c>
      <c r="E614" s="24"/>
      <c r="F614" s="24">
        <v>1</v>
      </c>
      <c r="G614" s="24">
        <v>3.9</v>
      </c>
      <c r="H614" s="24">
        <v>4.5999999999999996</v>
      </c>
      <c r="I614" s="24"/>
      <c r="J614" s="25">
        <f t="shared" si="32"/>
        <v>17.939999999999998</v>
      </c>
      <c r="K614" s="77"/>
      <c r="L614" s="76" t="s">
        <v>135</v>
      </c>
    </row>
    <row r="615" spans="2:12" x14ac:dyDescent="0.2">
      <c r="B615" s="22"/>
      <c r="C615" s="22" t="s">
        <v>304</v>
      </c>
      <c r="D615" s="38" t="s">
        <v>305</v>
      </c>
      <c r="E615" s="24"/>
      <c r="F615" s="24">
        <v>1</v>
      </c>
      <c r="G615" s="24">
        <v>3.65</v>
      </c>
      <c r="H615" s="24">
        <v>9.36</v>
      </c>
      <c r="I615" s="24"/>
      <c r="J615" s="25">
        <f t="shared" si="32"/>
        <v>34.163999999999994</v>
      </c>
      <c r="K615" s="77"/>
      <c r="L615" s="76" t="s">
        <v>135</v>
      </c>
    </row>
    <row r="616" spans="2:12" x14ac:dyDescent="0.2">
      <c r="B616" s="22"/>
      <c r="C616" s="22" t="s">
        <v>306</v>
      </c>
      <c r="D616" s="38" t="s">
        <v>307</v>
      </c>
      <c r="E616" s="24"/>
      <c r="F616" s="24">
        <v>1</v>
      </c>
      <c r="G616" s="24">
        <v>3.65</v>
      </c>
      <c r="H616" s="24">
        <v>9.36</v>
      </c>
      <c r="I616" s="24"/>
      <c r="J616" s="25">
        <f t="shared" si="32"/>
        <v>34.163999999999994</v>
      </c>
      <c r="K616" s="26"/>
      <c r="L616" s="76" t="s">
        <v>135</v>
      </c>
    </row>
    <row r="617" spans="2:12" x14ac:dyDescent="0.2">
      <c r="B617" s="22"/>
      <c r="C617" s="22" t="s">
        <v>308</v>
      </c>
      <c r="D617" s="38" t="s">
        <v>271</v>
      </c>
      <c r="E617" s="24"/>
      <c r="F617" s="24">
        <v>1</v>
      </c>
      <c r="G617" s="24">
        <v>3.65</v>
      </c>
      <c r="H617" s="24">
        <v>9.36</v>
      </c>
      <c r="I617" s="24"/>
      <c r="J617" s="25">
        <f t="shared" si="32"/>
        <v>34.163999999999994</v>
      </c>
      <c r="K617" s="26"/>
      <c r="L617" s="76" t="s">
        <v>135</v>
      </c>
    </row>
    <row r="618" spans="2:12" x14ac:dyDescent="0.2">
      <c r="B618" s="22"/>
      <c r="C618" s="22" t="s">
        <v>309</v>
      </c>
      <c r="D618" s="38" t="s">
        <v>310</v>
      </c>
      <c r="E618" s="24"/>
      <c r="F618" s="24">
        <v>1</v>
      </c>
      <c r="G618" s="24">
        <v>3.65</v>
      </c>
      <c r="H618" s="24">
        <v>9.36</v>
      </c>
      <c r="I618" s="24"/>
      <c r="J618" s="25">
        <f t="shared" si="32"/>
        <v>34.163999999999994</v>
      </c>
      <c r="K618" s="26"/>
      <c r="L618" s="76" t="s">
        <v>135</v>
      </c>
    </row>
    <row r="619" spans="2:12" x14ac:dyDescent="0.2">
      <c r="B619" s="22"/>
      <c r="C619" s="22" t="s">
        <v>311</v>
      </c>
      <c r="D619" s="38" t="s">
        <v>312</v>
      </c>
      <c r="E619" s="24"/>
      <c r="F619" s="24">
        <v>1</v>
      </c>
      <c r="G619" s="24">
        <v>3.65</v>
      </c>
      <c r="H619" s="24">
        <v>6.12</v>
      </c>
      <c r="I619" s="24"/>
      <c r="J619" s="25">
        <f t="shared" si="32"/>
        <v>22.338000000000001</v>
      </c>
      <c r="K619" s="26"/>
      <c r="L619" s="76" t="s">
        <v>135</v>
      </c>
    </row>
    <row r="620" spans="2:12" x14ac:dyDescent="0.2">
      <c r="B620" s="22"/>
      <c r="C620" s="22" t="s">
        <v>313</v>
      </c>
      <c r="D620" s="38" t="s">
        <v>303</v>
      </c>
      <c r="E620" s="24"/>
      <c r="F620" s="24">
        <v>1</v>
      </c>
      <c r="G620" s="24">
        <v>3.65</v>
      </c>
      <c r="H620" s="24">
        <v>3.17</v>
      </c>
      <c r="I620" s="24"/>
      <c r="J620" s="25">
        <f t="shared" si="32"/>
        <v>11.570499999999999</v>
      </c>
      <c r="K620" s="26"/>
      <c r="L620" s="76" t="s">
        <v>135</v>
      </c>
    </row>
    <row r="621" spans="2:12" x14ac:dyDescent="0.2">
      <c r="B621" s="22"/>
      <c r="C621" s="22" t="s">
        <v>314</v>
      </c>
      <c r="D621" s="38" t="s">
        <v>315</v>
      </c>
      <c r="E621" s="24"/>
      <c r="F621" s="24">
        <v>1</v>
      </c>
      <c r="G621" s="24">
        <v>3.65</v>
      </c>
      <c r="H621" s="24">
        <v>6.12</v>
      </c>
      <c r="I621" s="24"/>
      <c r="J621" s="25">
        <f t="shared" si="32"/>
        <v>22.338000000000001</v>
      </c>
      <c r="K621" s="26"/>
      <c r="L621" s="76" t="s">
        <v>135</v>
      </c>
    </row>
    <row r="622" spans="2:12" x14ac:dyDescent="0.2">
      <c r="B622" s="22"/>
      <c r="C622" s="22"/>
      <c r="D622" s="38"/>
      <c r="E622" s="24"/>
      <c r="F622" s="24">
        <v>1</v>
      </c>
      <c r="G622" s="24">
        <v>3.65</v>
      </c>
      <c r="H622" s="24">
        <v>9.3000000000000007</v>
      </c>
      <c r="I622" s="24"/>
      <c r="J622" s="25">
        <f t="shared" si="32"/>
        <v>33.945</v>
      </c>
      <c r="K622" s="26"/>
      <c r="L622" s="76" t="s">
        <v>135</v>
      </c>
    </row>
    <row r="623" spans="2:12" x14ac:dyDescent="0.2">
      <c r="B623" s="22"/>
      <c r="C623" s="22" t="s">
        <v>316</v>
      </c>
      <c r="D623" s="38" t="s">
        <v>303</v>
      </c>
      <c r="E623" s="24"/>
      <c r="F623" s="24">
        <v>1</v>
      </c>
      <c r="G623" s="24">
        <v>3.65</v>
      </c>
      <c r="H623" s="24">
        <v>3.17</v>
      </c>
      <c r="I623" s="24"/>
      <c r="J623" s="25">
        <f t="shared" si="32"/>
        <v>11.570499999999999</v>
      </c>
      <c r="K623" s="26"/>
      <c r="L623" s="76" t="s">
        <v>135</v>
      </c>
    </row>
    <row r="624" spans="2:12" x14ac:dyDescent="0.2">
      <c r="B624" s="22"/>
      <c r="C624" s="22" t="s">
        <v>317</v>
      </c>
      <c r="D624" s="38" t="s">
        <v>318</v>
      </c>
      <c r="E624" s="24"/>
      <c r="F624" s="24">
        <v>1</v>
      </c>
      <c r="G624" s="24">
        <v>3.65</v>
      </c>
      <c r="H624" s="24">
        <v>9.3000000000000007</v>
      </c>
      <c r="I624" s="24"/>
      <c r="J624" s="25">
        <f t="shared" si="32"/>
        <v>33.945</v>
      </c>
      <c r="K624" s="26"/>
      <c r="L624" s="76" t="s">
        <v>135</v>
      </c>
    </row>
    <row r="625" spans="2:12" x14ac:dyDescent="0.2">
      <c r="B625" s="22"/>
      <c r="C625" s="22" t="s">
        <v>319</v>
      </c>
      <c r="D625" s="38" t="s">
        <v>320</v>
      </c>
      <c r="E625" s="24"/>
      <c r="F625" s="24">
        <v>1</v>
      </c>
      <c r="G625" s="24">
        <v>11.15</v>
      </c>
      <c r="H625" s="24">
        <v>9.3000000000000007</v>
      </c>
      <c r="I625" s="24"/>
      <c r="J625" s="25">
        <f t="shared" si="32"/>
        <v>103.69500000000001</v>
      </c>
      <c r="K625" s="26"/>
      <c r="L625" s="76" t="s">
        <v>135</v>
      </c>
    </row>
    <row r="626" spans="2:12" x14ac:dyDescent="0.2">
      <c r="B626" s="22"/>
      <c r="C626" s="22" t="s">
        <v>321</v>
      </c>
      <c r="D626" s="38" t="s">
        <v>322</v>
      </c>
      <c r="E626" s="24"/>
      <c r="F626" s="24">
        <v>1</v>
      </c>
      <c r="G626" s="24">
        <v>18.649999999999999</v>
      </c>
      <c r="H626" s="24">
        <v>9.3000000000000007</v>
      </c>
      <c r="I626" s="24"/>
      <c r="J626" s="25">
        <f t="shared" si="32"/>
        <v>173.44499999999999</v>
      </c>
      <c r="K626" s="26"/>
      <c r="L626" s="76" t="s">
        <v>135</v>
      </c>
    </row>
    <row r="627" spans="2:12" x14ac:dyDescent="0.2">
      <c r="B627" s="22"/>
      <c r="C627" s="22" t="s">
        <v>323</v>
      </c>
      <c r="D627" s="38" t="s">
        <v>324</v>
      </c>
      <c r="E627" s="24"/>
      <c r="F627" s="24">
        <v>1</v>
      </c>
      <c r="G627" s="24">
        <v>4.9000000000000004</v>
      </c>
      <c r="H627" s="24">
        <v>2.5</v>
      </c>
      <c r="I627" s="24"/>
      <c r="J627" s="25">
        <f t="shared" si="32"/>
        <v>12.25</v>
      </c>
      <c r="K627" s="26"/>
      <c r="L627" s="76" t="s">
        <v>135</v>
      </c>
    </row>
    <row r="628" spans="2:12" x14ac:dyDescent="0.2">
      <c r="B628" s="27">
        <v>10</v>
      </c>
      <c r="C628" s="27"/>
      <c r="D628" s="21" t="str">
        <f>'Presup '!D71</f>
        <v>CIELORRASOS</v>
      </c>
      <c r="E628" s="28"/>
      <c r="F628" s="28"/>
      <c r="G628" s="28"/>
      <c r="H628" s="28"/>
      <c r="I628" s="28"/>
      <c r="J628" s="29"/>
      <c r="K628" s="30"/>
      <c r="L628" s="76" t="s">
        <v>135</v>
      </c>
    </row>
    <row r="629" spans="2:12" ht="25.5" x14ac:dyDescent="0.2">
      <c r="B629" s="22" t="str">
        <f>'Presup '!C72</f>
        <v>10.1</v>
      </c>
      <c r="C629" s="22"/>
      <c r="D629" s="23" t="str">
        <f>'Presup '!D72</f>
        <v>Cielorraso de placas de roca de yeso, junta tomada. Estruct 35 mm, placa 7 mm</v>
      </c>
      <c r="E629" s="24" t="str">
        <f>'Presup '!E72</f>
        <v>m2</v>
      </c>
      <c r="F629" s="24"/>
      <c r="G629" s="24"/>
      <c r="H629" s="24"/>
      <c r="I629" s="24"/>
      <c r="J629" s="25"/>
      <c r="K629" s="62">
        <f>SUM(J630:J704)</f>
        <v>2538.8500000000008</v>
      </c>
      <c r="L629" s="76" t="s">
        <v>135</v>
      </c>
    </row>
    <row r="630" spans="2:12" x14ac:dyDescent="0.2">
      <c r="B630" s="22"/>
      <c r="C630" s="22" t="s">
        <v>165</v>
      </c>
      <c r="D630" s="38" t="s">
        <v>166</v>
      </c>
      <c r="E630" s="24"/>
      <c r="F630" s="24">
        <v>1</v>
      </c>
      <c r="G630" s="24"/>
      <c r="H630" s="24"/>
      <c r="I630" s="24"/>
      <c r="J630" s="25">
        <v>10.3</v>
      </c>
      <c r="K630" s="26"/>
      <c r="L630" s="76" t="s">
        <v>135</v>
      </c>
    </row>
    <row r="631" spans="2:12" x14ac:dyDescent="0.2">
      <c r="B631" s="22"/>
      <c r="C631" s="22"/>
      <c r="D631" s="38"/>
      <c r="E631" s="24"/>
      <c r="F631" s="24">
        <v>1</v>
      </c>
      <c r="G631" s="24"/>
      <c r="H631" s="24"/>
      <c r="I631" s="24"/>
      <c r="J631" s="25">
        <v>19.899999999999999</v>
      </c>
      <c r="K631" s="26"/>
      <c r="L631" s="76" t="s">
        <v>135</v>
      </c>
    </row>
    <row r="632" spans="2:12" x14ac:dyDescent="0.2">
      <c r="B632" s="22"/>
      <c r="C632" s="22" t="s">
        <v>167</v>
      </c>
      <c r="D632" s="38" t="s">
        <v>168</v>
      </c>
      <c r="E632" s="24"/>
      <c r="F632" s="24">
        <v>1</v>
      </c>
      <c r="G632" s="24"/>
      <c r="H632" s="24"/>
      <c r="I632" s="24"/>
      <c r="J632" s="25">
        <v>3.5</v>
      </c>
      <c r="K632" s="26"/>
      <c r="L632" s="76" t="s">
        <v>135</v>
      </c>
    </row>
    <row r="633" spans="2:12" x14ac:dyDescent="0.2">
      <c r="B633" s="22"/>
      <c r="C633" s="22"/>
      <c r="D633" s="38"/>
      <c r="E633" s="24"/>
      <c r="F633" s="24">
        <v>1</v>
      </c>
      <c r="G633" s="24"/>
      <c r="H633" s="24"/>
      <c r="I633" s="24"/>
      <c r="J633" s="25">
        <v>2.4</v>
      </c>
      <c r="K633" s="26"/>
      <c r="L633" s="76" t="s">
        <v>135</v>
      </c>
    </row>
    <row r="634" spans="2:12" x14ac:dyDescent="0.2">
      <c r="B634" s="22"/>
      <c r="C634" s="22"/>
      <c r="D634" s="38"/>
      <c r="E634" s="24"/>
      <c r="F634" s="24">
        <v>1</v>
      </c>
      <c r="G634" s="24"/>
      <c r="H634" s="24"/>
      <c r="I634" s="24"/>
      <c r="J634" s="25">
        <v>2.4</v>
      </c>
      <c r="K634" s="26"/>
      <c r="L634" s="76" t="s">
        <v>135</v>
      </c>
    </row>
    <row r="635" spans="2:12" x14ac:dyDescent="0.2">
      <c r="B635" s="22"/>
      <c r="C635" s="22" t="s">
        <v>169</v>
      </c>
      <c r="D635" s="38" t="s">
        <v>170</v>
      </c>
      <c r="E635" s="24"/>
      <c r="F635" s="24">
        <v>1</v>
      </c>
      <c r="G635" s="24"/>
      <c r="H635" s="24"/>
      <c r="I635" s="24"/>
      <c r="J635" s="25">
        <v>11.2</v>
      </c>
      <c r="K635" s="26"/>
      <c r="L635" s="76" t="s">
        <v>135</v>
      </c>
    </row>
    <row r="636" spans="2:12" x14ac:dyDescent="0.2">
      <c r="B636" s="22"/>
      <c r="C636" s="22" t="s">
        <v>171</v>
      </c>
      <c r="D636" s="38" t="s">
        <v>172</v>
      </c>
      <c r="E636" s="24"/>
      <c r="F636" s="24">
        <v>1</v>
      </c>
      <c r="G636" s="24"/>
      <c r="H636" s="24"/>
      <c r="I636" s="24"/>
      <c r="J636" s="25">
        <v>123.2</v>
      </c>
      <c r="K636" s="26"/>
      <c r="L636" s="76" t="s">
        <v>135</v>
      </c>
    </row>
    <row r="637" spans="2:12" x14ac:dyDescent="0.2">
      <c r="B637" s="22"/>
      <c r="C637" s="22" t="s">
        <v>173</v>
      </c>
      <c r="D637" s="38" t="s">
        <v>174</v>
      </c>
      <c r="E637" s="24"/>
      <c r="F637" s="24">
        <v>1</v>
      </c>
      <c r="G637" s="24"/>
      <c r="H637" s="24"/>
      <c r="I637" s="24"/>
      <c r="J637" s="25">
        <v>349.5</v>
      </c>
      <c r="K637" s="26"/>
      <c r="L637" s="76" t="s">
        <v>135</v>
      </c>
    </row>
    <row r="638" spans="2:12" x14ac:dyDescent="0.2">
      <c r="B638" s="22"/>
      <c r="C638" s="22" t="s">
        <v>175</v>
      </c>
      <c r="D638" s="38" t="s">
        <v>176</v>
      </c>
      <c r="E638" s="24"/>
      <c r="F638" s="24">
        <v>1</v>
      </c>
      <c r="G638" s="24"/>
      <c r="H638" s="24"/>
      <c r="I638" s="24"/>
      <c r="J638" s="25">
        <v>3.9</v>
      </c>
      <c r="K638" s="26"/>
      <c r="L638" s="76" t="s">
        <v>135</v>
      </c>
    </row>
    <row r="639" spans="2:12" x14ac:dyDescent="0.2">
      <c r="B639" s="22"/>
      <c r="C639" s="22" t="s">
        <v>177</v>
      </c>
      <c r="D639" s="38" t="s">
        <v>178</v>
      </c>
      <c r="E639" s="24"/>
      <c r="F639" s="24">
        <v>1</v>
      </c>
      <c r="G639" s="24"/>
      <c r="H639" s="24"/>
      <c r="I639" s="24"/>
      <c r="J639" s="25">
        <v>7.1</v>
      </c>
      <c r="K639" s="26"/>
      <c r="L639" s="76" t="s">
        <v>135</v>
      </c>
    </row>
    <row r="640" spans="2:12" x14ac:dyDescent="0.2">
      <c r="B640" s="22"/>
      <c r="C640" s="22" t="s">
        <v>179</v>
      </c>
      <c r="D640" s="38" t="s">
        <v>180</v>
      </c>
      <c r="E640" s="24"/>
      <c r="F640" s="24">
        <v>1</v>
      </c>
      <c r="G640" s="24"/>
      <c r="H640" s="24"/>
      <c r="I640" s="24"/>
      <c r="J640" s="25">
        <v>7.1</v>
      </c>
      <c r="K640" s="26"/>
      <c r="L640" s="76" t="s">
        <v>135</v>
      </c>
    </row>
    <row r="641" spans="2:12" x14ac:dyDescent="0.2">
      <c r="B641" s="22"/>
      <c r="C641" s="22" t="s">
        <v>181</v>
      </c>
      <c r="D641" s="38" t="s">
        <v>182</v>
      </c>
      <c r="E641" s="24"/>
      <c r="F641" s="24">
        <v>1</v>
      </c>
      <c r="G641" s="24"/>
      <c r="H641" s="24"/>
      <c r="I641" s="24"/>
      <c r="J641" s="25">
        <v>10.4</v>
      </c>
      <c r="K641" s="26"/>
      <c r="L641" s="76" t="s">
        <v>135</v>
      </c>
    </row>
    <row r="642" spans="2:12" x14ac:dyDescent="0.2">
      <c r="B642" s="22"/>
      <c r="C642" s="22" t="s">
        <v>250</v>
      </c>
      <c r="D642" s="38" t="s">
        <v>251</v>
      </c>
      <c r="E642" s="24"/>
      <c r="F642" s="24">
        <v>1</v>
      </c>
      <c r="G642" s="24"/>
      <c r="H642" s="24"/>
      <c r="I642" s="24"/>
      <c r="J642" s="25">
        <v>32.4</v>
      </c>
      <c r="K642" s="26"/>
      <c r="L642" s="76" t="s">
        <v>135</v>
      </c>
    </row>
    <row r="643" spans="2:12" x14ac:dyDescent="0.2">
      <c r="B643" s="22"/>
      <c r="C643" s="22" t="s">
        <v>239</v>
      </c>
      <c r="D643" s="38" t="s">
        <v>210</v>
      </c>
      <c r="E643" s="24"/>
      <c r="F643" s="24">
        <v>1</v>
      </c>
      <c r="G643" s="24"/>
      <c r="H643" s="24"/>
      <c r="I643" s="24"/>
      <c r="J643" s="25">
        <v>2.7</v>
      </c>
      <c r="K643" s="26"/>
      <c r="L643" s="76" t="s">
        <v>135</v>
      </c>
    </row>
    <row r="644" spans="2:12" x14ac:dyDescent="0.2">
      <c r="B644" s="22"/>
      <c r="C644" s="22"/>
      <c r="D644" s="38"/>
      <c r="E644" s="24"/>
      <c r="F644" s="24">
        <v>1</v>
      </c>
      <c r="G644" s="24"/>
      <c r="H644" s="24"/>
      <c r="I644" s="24"/>
      <c r="J644" s="25">
        <v>2.7</v>
      </c>
      <c r="K644" s="26"/>
      <c r="L644" s="76" t="s">
        <v>135</v>
      </c>
    </row>
    <row r="645" spans="2:12" x14ac:dyDescent="0.2">
      <c r="B645" s="22"/>
      <c r="C645" s="22" t="s">
        <v>229</v>
      </c>
      <c r="D645" s="38" t="s">
        <v>230</v>
      </c>
      <c r="E645" s="24"/>
      <c r="F645" s="24">
        <v>1</v>
      </c>
      <c r="G645" s="24"/>
      <c r="H645" s="24"/>
      <c r="I645" s="24"/>
      <c r="J645" s="25">
        <v>2.7</v>
      </c>
      <c r="K645" s="26"/>
      <c r="L645" s="76" t="s">
        <v>135</v>
      </c>
    </row>
    <row r="646" spans="2:12" x14ac:dyDescent="0.2">
      <c r="B646" s="22"/>
      <c r="C646" s="22" t="s">
        <v>268</v>
      </c>
      <c r="D646" s="38" t="s">
        <v>269</v>
      </c>
      <c r="E646" s="24"/>
      <c r="F646" s="24">
        <v>1</v>
      </c>
      <c r="G646" s="24"/>
      <c r="H646" s="24"/>
      <c r="I646" s="24"/>
      <c r="J646" s="25">
        <v>16.2</v>
      </c>
      <c r="K646" s="26"/>
      <c r="L646" s="76" t="s">
        <v>135</v>
      </c>
    </row>
    <row r="647" spans="2:12" x14ac:dyDescent="0.2">
      <c r="B647" s="22"/>
      <c r="C647" s="22" t="s">
        <v>270</v>
      </c>
      <c r="D647" s="38" t="s">
        <v>271</v>
      </c>
      <c r="E647" s="24"/>
      <c r="F647" s="24">
        <v>1</v>
      </c>
      <c r="G647" s="24"/>
      <c r="H647" s="24"/>
      <c r="I647" s="24"/>
      <c r="J647" s="25">
        <v>21.7</v>
      </c>
      <c r="K647" s="26"/>
      <c r="L647" s="76" t="s">
        <v>135</v>
      </c>
    </row>
    <row r="648" spans="2:12" x14ac:dyDescent="0.2">
      <c r="B648" s="22"/>
      <c r="C648" s="22" t="s">
        <v>233</v>
      </c>
      <c r="D648" s="38" t="s">
        <v>174</v>
      </c>
      <c r="E648" s="24"/>
      <c r="F648" s="24">
        <v>1</v>
      </c>
      <c r="G648" s="24"/>
      <c r="H648" s="24"/>
      <c r="I648" s="24"/>
      <c r="J648" s="25">
        <v>296.89999999999998</v>
      </c>
      <c r="K648" s="26"/>
      <c r="L648" s="76" t="s">
        <v>135</v>
      </c>
    </row>
    <row r="649" spans="2:12" x14ac:dyDescent="0.2">
      <c r="B649" s="22"/>
      <c r="C649" s="22" t="s">
        <v>272</v>
      </c>
      <c r="D649" s="38" t="s">
        <v>273</v>
      </c>
      <c r="E649" s="24"/>
      <c r="F649" s="24">
        <v>1</v>
      </c>
      <c r="G649" s="24"/>
      <c r="H649" s="24"/>
      <c r="I649" s="24"/>
      <c r="J649" s="25">
        <v>18.7</v>
      </c>
      <c r="K649" s="26"/>
      <c r="L649" s="76" t="s">
        <v>135</v>
      </c>
    </row>
    <row r="650" spans="2:12" x14ac:dyDescent="0.2">
      <c r="B650" s="22"/>
      <c r="C650" s="22" t="s">
        <v>234</v>
      </c>
      <c r="D650" s="38" t="s">
        <v>187</v>
      </c>
      <c r="E650" s="24"/>
      <c r="F650" s="24">
        <v>1</v>
      </c>
      <c r="G650" s="24"/>
      <c r="H650" s="24"/>
      <c r="I650" s="24"/>
      <c r="J650" s="25">
        <v>18.399999999999999</v>
      </c>
      <c r="K650" s="26"/>
      <c r="L650" s="76" t="s">
        <v>135</v>
      </c>
    </row>
    <row r="651" spans="2:12" x14ac:dyDescent="0.2">
      <c r="B651" s="22"/>
      <c r="C651" s="22" t="s">
        <v>235</v>
      </c>
      <c r="D651" s="38" t="s">
        <v>176</v>
      </c>
      <c r="E651" s="24"/>
      <c r="F651" s="24">
        <v>1</v>
      </c>
      <c r="G651" s="24"/>
      <c r="H651" s="24"/>
      <c r="I651" s="24"/>
      <c r="J651" s="25">
        <v>3.9</v>
      </c>
      <c r="K651" s="26"/>
      <c r="L651" s="76" t="s">
        <v>135</v>
      </c>
    </row>
    <row r="652" spans="2:12" x14ac:dyDescent="0.2">
      <c r="B652" s="22"/>
      <c r="C652" s="22" t="s">
        <v>236</v>
      </c>
      <c r="D652" s="38" t="s">
        <v>178</v>
      </c>
      <c r="E652" s="24"/>
      <c r="F652" s="24">
        <v>1</v>
      </c>
      <c r="G652" s="24"/>
      <c r="H652" s="24"/>
      <c r="I652" s="24"/>
      <c r="J652" s="25">
        <v>7.4</v>
      </c>
      <c r="K652" s="26"/>
      <c r="L652" s="76" t="s">
        <v>135</v>
      </c>
    </row>
    <row r="653" spans="2:12" x14ac:dyDescent="0.2">
      <c r="B653" s="22"/>
      <c r="C653" s="22" t="s">
        <v>237</v>
      </c>
      <c r="D653" s="38" t="s">
        <v>180</v>
      </c>
      <c r="E653" s="24"/>
      <c r="F653" s="24">
        <v>1</v>
      </c>
      <c r="G653" s="24"/>
      <c r="H653" s="24"/>
      <c r="I653" s="24"/>
      <c r="J653" s="25">
        <v>7.4</v>
      </c>
      <c r="K653" s="26"/>
      <c r="L653" s="76" t="s">
        <v>135</v>
      </c>
    </row>
    <row r="654" spans="2:12" x14ac:dyDescent="0.2">
      <c r="B654" s="22"/>
      <c r="C654" s="22" t="s">
        <v>183</v>
      </c>
      <c r="D654" s="38" t="s">
        <v>180</v>
      </c>
      <c r="E654" s="24"/>
      <c r="F654" s="24">
        <v>1</v>
      </c>
      <c r="G654" s="24"/>
      <c r="H654" s="24"/>
      <c r="I654" s="24"/>
      <c r="J654" s="25">
        <v>7.4</v>
      </c>
      <c r="K654" s="26"/>
      <c r="L654" s="76" t="s">
        <v>135</v>
      </c>
    </row>
    <row r="655" spans="2:12" x14ac:dyDescent="0.2">
      <c r="B655" s="22"/>
      <c r="C655" s="22" t="s">
        <v>184</v>
      </c>
      <c r="D655" s="38" t="s">
        <v>178</v>
      </c>
      <c r="E655" s="24"/>
      <c r="F655" s="24">
        <v>1</v>
      </c>
      <c r="G655" s="24"/>
      <c r="H655" s="24"/>
      <c r="I655" s="24"/>
      <c r="J655" s="25">
        <v>7.4</v>
      </c>
      <c r="K655" s="26"/>
      <c r="L655" s="76" t="s">
        <v>135</v>
      </c>
    </row>
    <row r="656" spans="2:12" x14ac:dyDescent="0.2">
      <c r="B656" s="22"/>
      <c r="C656" s="22" t="s">
        <v>185</v>
      </c>
      <c r="D656" s="38" t="s">
        <v>176</v>
      </c>
      <c r="E656" s="24"/>
      <c r="F656" s="24">
        <v>1</v>
      </c>
      <c r="G656" s="24"/>
      <c r="H656" s="24"/>
      <c r="I656" s="24"/>
      <c r="J656" s="25">
        <v>3.9</v>
      </c>
      <c r="K656" s="26"/>
      <c r="L656" s="76" t="s">
        <v>135</v>
      </c>
    </row>
    <row r="657" spans="2:12" x14ac:dyDescent="0.2">
      <c r="B657" s="22"/>
      <c r="C657" s="22" t="s">
        <v>186</v>
      </c>
      <c r="D657" s="38" t="s">
        <v>187</v>
      </c>
      <c r="E657" s="24"/>
      <c r="F657" s="24">
        <v>1</v>
      </c>
      <c r="G657" s="24"/>
      <c r="H657" s="24"/>
      <c r="I657" s="24"/>
      <c r="J657" s="25">
        <v>15.9</v>
      </c>
      <c r="K657" s="26"/>
      <c r="L657" s="76" t="s">
        <v>135</v>
      </c>
    </row>
    <row r="658" spans="2:12" x14ac:dyDescent="0.2">
      <c r="B658" s="22"/>
      <c r="C658" s="22" t="s">
        <v>188</v>
      </c>
      <c r="D658" s="38" t="s">
        <v>189</v>
      </c>
      <c r="E658" s="24"/>
      <c r="F658" s="24">
        <v>1</v>
      </c>
      <c r="G658" s="24"/>
      <c r="H658" s="24"/>
      <c r="I658" s="24"/>
      <c r="J658" s="25">
        <v>12.2</v>
      </c>
      <c r="K658" s="26"/>
      <c r="L658" s="76" t="s">
        <v>135</v>
      </c>
    </row>
    <row r="659" spans="2:12" x14ac:dyDescent="0.2">
      <c r="B659" s="22"/>
      <c r="C659" s="22" t="s">
        <v>190</v>
      </c>
      <c r="D659" s="38" t="s">
        <v>191</v>
      </c>
      <c r="E659" s="24"/>
      <c r="F659" s="24">
        <v>1</v>
      </c>
      <c r="G659" s="24"/>
      <c r="H659" s="24"/>
      <c r="I659" s="24"/>
      <c r="J659" s="25">
        <v>12.2</v>
      </c>
      <c r="K659" s="26"/>
      <c r="L659" s="76" t="s">
        <v>135</v>
      </c>
    </row>
    <row r="660" spans="2:12" x14ac:dyDescent="0.2">
      <c r="B660" s="22"/>
      <c r="C660" s="22" t="s">
        <v>192</v>
      </c>
      <c r="D660" s="38" t="s">
        <v>193</v>
      </c>
      <c r="E660" s="24"/>
      <c r="F660" s="24">
        <v>1</v>
      </c>
      <c r="G660" s="24"/>
      <c r="H660" s="24"/>
      <c r="I660" s="24"/>
      <c r="J660" s="25">
        <v>11.5</v>
      </c>
      <c r="K660" s="26"/>
      <c r="L660" s="76" t="s">
        <v>135</v>
      </c>
    </row>
    <row r="661" spans="2:12" x14ac:dyDescent="0.2">
      <c r="B661" s="22"/>
      <c r="C661" s="22" t="s">
        <v>296</v>
      </c>
      <c r="D661" s="38" t="s">
        <v>269</v>
      </c>
      <c r="E661" s="24"/>
      <c r="F661" s="24">
        <v>1</v>
      </c>
      <c r="G661" s="24"/>
      <c r="H661" s="24"/>
      <c r="I661" s="24"/>
      <c r="J661" s="25">
        <v>16.2</v>
      </c>
      <c r="K661" s="26"/>
      <c r="L661" s="76" t="s">
        <v>135</v>
      </c>
    </row>
    <row r="662" spans="2:12" x14ac:dyDescent="0.2">
      <c r="B662" s="22"/>
      <c r="C662" s="22" t="s">
        <v>297</v>
      </c>
      <c r="D662" s="38" t="s">
        <v>271</v>
      </c>
      <c r="E662" s="24"/>
      <c r="F662" s="24">
        <v>1</v>
      </c>
      <c r="G662" s="24"/>
      <c r="H662" s="24"/>
      <c r="I662" s="24"/>
      <c r="J662" s="25">
        <v>21.7</v>
      </c>
      <c r="K662" s="26"/>
      <c r="L662" s="76" t="s">
        <v>135</v>
      </c>
    </row>
    <row r="663" spans="2:12" x14ac:dyDescent="0.2">
      <c r="B663" s="22"/>
      <c r="C663" s="22" t="s">
        <v>194</v>
      </c>
      <c r="D663" s="38" t="s">
        <v>174</v>
      </c>
      <c r="E663" s="24"/>
      <c r="F663" s="24">
        <v>1</v>
      </c>
      <c r="G663" s="24"/>
      <c r="H663" s="24"/>
      <c r="I663" s="24"/>
      <c r="J663" s="25">
        <v>211.4</v>
      </c>
      <c r="K663" s="26"/>
      <c r="L663" s="76" t="s">
        <v>135</v>
      </c>
    </row>
    <row r="664" spans="2:12" x14ac:dyDescent="0.2">
      <c r="B664" s="22"/>
      <c r="C664" s="22"/>
      <c r="D664" s="38"/>
      <c r="E664" s="24"/>
      <c r="F664" s="24">
        <v>1</v>
      </c>
      <c r="G664" s="24"/>
      <c r="H664" s="24"/>
      <c r="I664" s="24"/>
      <c r="J664" s="25">
        <v>18.7</v>
      </c>
      <c r="K664" s="26"/>
      <c r="L664" s="76" t="s">
        <v>135</v>
      </c>
    </row>
    <row r="665" spans="2:12" x14ac:dyDescent="0.2">
      <c r="B665" s="22"/>
      <c r="C665" s="22"/>
      <c r="D665" s="38"/>
      <c r="E665" s="24"/>
      <c r="F665" s="24">
        <v>1</v>
      </c>
      <c r="G665" s="24"/>
      <c r="H665" s="24"/>
      <c r="I665" s="24"/>
      <c r="J665" s="25">
        <v>7.5</v>
      </c>
      <c r="K665" s="26"/>
      <c r="L665" s="76" t="s">
        <v>135</v>
      </c>
    </row>
    <row r="666" spans="2:12" x14ac:dyDescent="0.2">
      <c r="B666" s="22"/>
      <c r="C666" s="22" t="s">
        <v>195</v>
      </c>
      <c r="D666" s="38" t="s">
        <v>187</v>
      </c>
      <c r="E666" s="24"/>
      <c r="F666" s="24">
        <v>1</v>
      </c>
      <c r="G666" s="24"/>
      <c r="H666" s="24"/>
      <c r="I666" s="24"/>
      <c r="J666" s="25">
        <v>18.399999999999999</v>
      </c>
      <c r="K666" s="26"/>
      <c r="L666" s="76" t="s">
        <v>135</v>
      </c>
    </row>
    <row r="667" spans="2:12" x14ac:dyDescent="0.2">
      <c r="B667" s="22"/>
      <c r="C667" s="22" t="s">
        <v>196</v>
      </c>
      <c r="D667" s="38" t="s">
        <v>176</v>
      </c>
      <c r="E667" s="24"/>
      <c r="F667" s="24">
        <v>1</v>
      </c>
      <c r="G667" s="24"/>
      <c r="H667" s="24"/>
      <c r="I667" s="24"/>
      <c r="J667" s="25">
        <v>3.9</v>
      </c>
      <c r="K667" s="26"/>
      <c r="L667" s="76" t="s">
        <v>135</v>
      </c>
    </row>
    <row r="668" spans="2:12" x14ac:dyDescent="0.2">
      <c r="B668" s="22"/>
      <c r="C668" s="22" t="s">
        <v>197</v>
      </c>
      <c r="D668" s="38" t="s">
        <v>178</v>
      </c>
      <c r="E668" s="24"/>
      <c r="F668" s="24">
        <v>1</v>
      </c>
      <c r="G668" s="24"/>
      <c r="H668" s="24"/>
      <c r="I668" s="24"/>
      <c r="J668" s="25">
        <v>7.4</v>
      </c>
      <c r="K668" s="26"/>
      <c r="L668" s="76" t="s">
        <v>135</v>
      </c>
    </row>
    <row r="669" spans="2:12" x14ac:dyDescent="0.2">
      <c r="B669" s="22"/>
      <c r="C669" s="22" t="s">
        <v>198</v>
      </c>
      <c r="D669" s="38" t="s">
        <v>180</v>
      </c>
      <c r="E669" s="24"/>
      <c r="F669" s="24">
        <v>1</v>
      </c>
      <c r="G669" s="24"/>
      <c r="H669" s="24"/>
      <c r="I669" s="24"/>
      <c r="J669" s="25">
        <v>7.4</v>
      </c>
      <c r="K669" s="26"/>
      <c r="L669" s="76" t="s">
        <v>135</v>
      </c>
    </row>
    <row r="670" spans="2:12" x14ac:dyDescent="0.2">
      <c r="B670" s="22"/>
      <c r="C670" s="22" t="s">
        <v>201</v>
      </c>
      <c r="D670" s="38" t="s">
        <v>180</v>
      </c>
      <c r="E670" s="24"/>
      <c r="F670" s="24">
        <v>1</v>
      </c>
      <c r="G670" s="24"/>
      <c r="H670" s="24"/>
      <c r="I670" s="24"/>
      <c r="J670" s="25">
        <v>7.4</v>
      </c>
      <c r="K670" s="26"/>
      <c r="L670" s="76" t="s">
        <v>135</v>
      </c>
    </row>
    <row r="671" spans="2:12" x14ac:dyDescent="0.2">
      <c r="B671" s="22"/>
      <c r="C671" s="22" t="s">
        <v>202</v>
      </c>
      <c r="D671" s="38" t="s">
        <v>178</v>
      </c>
      <c r="E671" s="24"/>
      <c r="F671" s="24">
        <v>1</v>
      </c>
      <c r="G671" s="24"/>
      <c r="H671" s="24"/>
      <c r="I671" s="24"/>
      <c r="J671" s="25">
        <v>7.4</v>
      </c>
      <c r="K671" s="26"/>
      <c r="L671" s="76" t="s">
        <v>135</v>
      </c>
    </row>
    <row r="672" spans="2:12" x14ac:dyDescent="0.2">
      <c r="B672" s="22"/>
      <c r="C672" s="22" t="s">
        <v>203</v>
      </c>
      <c r="D672" s="38" t="s">
        <v>176</v>
      </c>
      <c r="E672" s="24"/>
      <c r="F672" s="24">
        <v>1</v>
      </c>
      <c r="G672" s="24"/>
      <c r="H672" s="24"/>
      <c r="I672" s="24"/>
      <c r="J672" s="25">
        <v>3.9</v>
      </c>
      <c r="K672" s="26"/>
      <c r="L672" s="76" t="s">
        <v>135</v>
      </c>
    </row>
    <row r="673" spans="2:12" x14ac:dyDescent="0.2">
      <c r="B673" s="22"/>
      <c r="C673" s="22" t="s">
        <v>204</v>
      </c>
      <c r="D673" s="38" t="s">
        <v>187</v>
      </c>
      <c r="E673" s="24"/>
      <c r="F673" s="24">
        <v>1</v>
      </c>
      <c r="G673" s="24"/>
      <c r="H673" s="24"/>
      <c r="I673" s="24"/>
      <c r="J673" s="25">
        <v>15.9</v>
      </c>
      <c r="K673" s="26"/>
      <c r="L673" s="76" t="s">
        <v>135</v>
      </c>
    </row>
    <row r="674" spans="2:12" x14ac:dyDescent="0.2">
      <c r="B674" s="22"/>
      <c r="C674" s="22" t="s">
        <v>298</v>
      </c>
      <c r="D674" s="38" t="s">
        <v>299</v>
      </c>
      <c r="E674" s="24"/>
      <c r="F674" s="24">
        <v>1</v>
      </c>
      <c r="G674" s="24"/>
      <c r="H674" s="24"/>
      <c r="I674" s="24"/>
      <c r="J674" s="25">
        <v>49.9</v>
      </c>
      <c r="K674" s="26"/>
      <c r="L674" s="76" t="s">
        <v>135</v>
      </c>
    </row>
    <row r="675" spans="2:12" x14ac:dyDescent="0.2">
      <c r="B675" s="22"/>
      <c r="C675" s="22"/>
      <c r="D675" s="38"/>
      <c r="E675" s="24"/>
      <c r="F675" s="24">
        <v>1</v>
      </c>
      <c r="G675" s="24"/>
      <c r="H675" s="24"/>
      <c r="I675" s="24"/>
      <c r="J675" s="25">
        <v>14.5</v>
      </c>
      <c r="K675" s="26"/>
      <c r="L675" s="76" t="s">
        <v>135</v>
      </c>
    </row>
    <row r="676" spans="2:12" x14ac:dyDescent="0.2">
      <c r="B676" s="22"/>
      <c r="C676" s="22" t="s">
        <v>300</v>
      </c>
      <c r="D676" s="38" t="s">
        <v>301</v>
      </c>
      <c r="E676" s="24"/>
      <c r="F676" s="24">
        <v>1</v>
      </c>
      <c r="G676" s="24"/>
      <c r="H676" s="24"/>
      <c r="I676" s="24"/>
      <c r="J676" s="25">
        <v>18.5</v>
      </c>
      <c r="K676" s="26"/>
      <c r="L676" s="76" t="s">
        <v>135</v>
      </c>
    </row>
    <row r="677" spans="2:12" x14ac:dyDescent="0.2">
      <c r="B677" s="22"/>
      <c r="C677" s="22" t="s">
        <v>302</v>
      </c>
      <c r="D677" s="38" t="s">
        <v>303</v>
      </c>
      <c r="E677" s="24"/>
      <c r="F677" s="24">
        <v>1</v>
      </c>
      <c r="G677" s="24"/>
      <c r="H677" s="24"/>
      <c r="I677" s="24"/>
      <c r="J677" s="25">
        <v>18.5</v>
      </c>
      <c r="K677" s="26"/>
      <c r="L677" s="76" t="s">
        <v>135</v>
      </c>
    </row>
    <row r="678" spans="2:12" x14ac:dyDescent="0.2">
      <c r="B678" s="22"/>
      <c r="C678" s="22" t="s">
        <v>205</v>
      </c>
      <c r="D678" s="38" t="s">
        <v>206</v>
      </c>
      <c r="E678" s="24"/>
      <c r="F678" s="24">
        <v>1</v>
      </c>
      <c r="G678" s="24"/>
      <c r="H678" s="24"/>
      <c r="I678" s="24"/>
      <c r="J678" s="25">
        <v>5.2</v>
      </c>
      <c r="K678" s="26"/>
      <c r="L678" s="76" t="s">
        <v>135</v>
      </c>
    </row>
    <row r="679" spans="2:12" x14ac:dyDescent="0.2">
      <c r="B679" s="22"/>
      <c r="C679" s="22" t="s">
        <v>207</v>
      </c>
      <c r="D679" s="38" t="s">
        <v>208</v>
      </c>
      <c r="E679" s="24"/>
      <c r="F679" s="24">
        <v>1</v>
      </c>
      <c r="G679" s="24"/>
      <c r="H679" s="24"/>
      <c r="I679" s="24"/>
      <c r="J679" s="25">
        <v>4.3499999999999996</v>
      </c>
      <c r="K679" s="26"/>
      <c r="L679" s="76" t="s">
        <v>135</v>
      </c>
    </row>
    <row r="680" spans="2:12" x14ac:dyDescent="0.2">
      <c r="B680" s="22"/>
      <c r="C680" s="22" t="s">
        <v>209</v>
      </c>
      <c r="D680" s="38" t="s">
        <v>210</v>
      </c>
      <c r="E680" s="24"/>
      <c r="F680" s="24">
        <v>1</v>
      </c>
      <c r="G680" s="24"/>
      <c r="H680" s="24"/>
      <c r="I680" s="24"/>
      <c r="J680" s="25">
        <v>8.1</v>
      </c>
      <c r="K680" s="26"/>
      <c r="L680" s="76" t="s">
        <v>135</v>
      </c>
    </row>
    <row r="681" spans="2:12" x14ac:dyDescent="0.2">
      <c r="B681" s="22"/>
      <c r="C681" s="22" t="s">
        <v>304</v>
      </c>
      <c r="D681" s="38" t="s">
        <v>305</v>
      </c>
      <c r="E681" s="24"/>
      <c r="F681" s="24">
        <v>1</v>
      </c>
      <c r="G681" s="24"/>
      <c r="H681" s="24"/>
      <c r="I681" s="24"/>
      <c r="J681" s="25">
        <v>33.1</v>
      </c>
      <c r="K681" s="26"/>
      <c r="L681" s="76" t="s">
        <v>135</v>
      </c>
    </row>
    <row r="682" spans="2:12" x14ac:dyDescent="0.2">
      <c r="B682" s="22"/>
      <c r="C682" s="22" t="s">
        <v>306</v>
      </c>
      <c r="D682" s="38" t="s">
        <v>307</v>
      </c>
      <c r="E682" s="24"/>
      <c r="F682" s="24">
        <v>1</v>
      </c>
      <c r="G682" s="24"/>
      <c r="H682" s="24"/>
      <c r="I682" s="24"/>
      <c r="J682" s="25">
        <v>33.1</v>
      </c>
      <c r="K682" s="26"/>
      <c r="L682" s="76" t="s">
        <v>135</v>
      </c>
    </row>
    <row r="683" spans="2:12" x14ac:dyDescent="0.2">
      <c r="B683" s="22"/>
      <c r="C683" s="22" t="s">
        <v>308</v>
      </c>
      <c r="D683" s="38" t="s">
        <v>271</v>
      </c>
      <c r="E683" s="24"/>
      <c r="F683" s="24">
        <v>1</v>
      </c>
      <c r="G683" s="24"/>
      <c r="H683" s="24"/>
      <c r="I683" s="24"/>
      <c r="J683" s="25">
        <v>33.1</v>
      </c>
      <c r="K683" s="26"/>
      <c r="L683" s="76" t="s">
        <v>135</v>
      </c>
    </row>
    <row r="684" spans="2:12" x14ac:dyDescent="0.2">
      <c r="B684" s="22"/>
      <c r="C684" s="22" t="s">
        <v>309</v>
      </c>
      <c r="D684" s="38" t="s">
        <v>310</v>
      </c>
      <c r="E684" s="24"/>
      <c r="F684" s="24">
        <v>1</v>
      </c>
      <c r="G684" s="24"/>
      <c r="H684" s="24"/>
      <c r="I684" s="24"/>
      <c r="J684" s="25">
        <v>33.1</v>
      </c>
      <c r="K684" s="26"/>
      <c r="L684" s="76" t="s">
        <v>135</v>
      </c>
    </row>
    <row r="685" spans="2:12" x14ac:dyDescent="0.2">
      <c r="B685" s="22"/>
      <c r="C685" s="22" t="s">
        <v>311</v>
      </c>
      <c r="D685" s="38" t="s">
        <v>312</v>
      </c>
      <c r="E685" s="24"/>
      <c r="F685" s="24">
        <v>1</v>
      </c>
      <c r="G685" s="24"/>
      <c r="H685" s="24"/>
      <c r="I685" s="24"/>
      <c r="J685" s="25">
        <v>22.3</v>
      </c>
      <c r="K685" s="26"/>
      <c r="L685" s="76" t="s">
        <v>135</v>
      </c>
    </row>
    <row r="686" spans="2:12" x14ac:dyDescent="0.2">
      <c r="B686" s="22"/>
      <c r="C686" s="22" t="s">
        <v>313</v>
      </c>
      <c r="D686" s="38" t="s">
        <v>303</v>
      </c>
      <c r="E686" s="24"/>
      <c r="F686" s="24">
        <v>1</v>
      </c>
      <c r="G686" s="24"/>
      <c r="H686" s="24"/>
      <c r="I686" s="24"/>
      <c r="J686" s="25">
        <v>10.3</v>
      </c>
      <c r="K686" s="26"/>
      <c r="L686" s="76" t="s">
        <v>135</v>
      </c>
    </row>
    <row r="687" spans="2:12" x14ac:dyDescent="0.2">
      <c r="B687" s="22"/>
      <c r="C687" s="22" t="s">
        <v>314</v>
      </c>
      <c r="D687" s="38" t="s">
        <v>315</v>
      </c>
      <c r="E687" s="24"/>
      <c r="F687" s="24">
        <v>1</v>
      </c>
      <c r="G687" s="24"/>
      <c r="H687" s="24"/>
      <c r="I687" s="24"/>
      <c r="J687" s="25">
        <v>22.3</v>
      </c>
      <c r="K687" s="26"/>
      <c r="L687" s="76" t="s">
        <v>135</v>
      </c>
    </row>
    <row r="688" spans="2:12" x14ac:dyDescent="0.2">
      <c r="B688" s="22"/>
      <c r="C688" s="22"/>
      <c r="D688" s="38"/>
      <c r="E688" s="24"/>
      <c r="F688" s="24">
        <v>1</v>
      </c>
      <c r="G688" s="24"/>
      <c r="H688" s="24"/>
      <c r="I688" s="24"/>
      <c r="J688" s="25">
        <v>33.1</v>
      </c>
      <c r="K688" s="26"/>
      <c r="L688" s="76" t="s">
        <v>135</v>
      </c>
    </row>
    <row r="689" spans="2:12" x14ac:dyDescent="0.2">
      <c r="B689" s="22"/>
      <c r="C689" s="22" t="s">
        <v>316</v>
      </c>
      <c r="D689" s="38" t="s">
        <v>303</v>
      </c>
      <c r="E689" s="24"/>
      <c r="F689" s="24">
        <v>1</v>
      </c>
      <c r="G689" s="24"/>
      <c r="H689" s="24"/>
      <c r="I689" s="24"/>
      <c r="J689" s="25">
        <v>10.3</v>
      </c>
      <c r="K689" s="26"/>
      <c r="L689" s="76" t="s">
        <v>135</v>
      </c>
    </row>
    <row r="690" spans="2:12" x14ac:dyDescent="0.2">
      <c r="B690" s="22"/>
      <c r="C690" s="22" t="s">
        <v>317</v>
      </c>
      <c r="D690" s="38" t="s">
        <v>318</v>
      </c>
      <c r="E690" s="24"/>
      <c r="F690" s="24">
        <v>1</v>
      </c>
      <c r="G690" s="24"/>
      <c r="H690" s="24"/>
      <c r="I690" s="24"/>
      <c r="J690" s="25">
        <v>33.1</v>
      </c>
      <c r="K690" s="26"/>
      <c r="L690" s="76" t="s">
        <v>135</v>
      </c>
    </row>
    <row r="691" spans="2:12" x14ac:dyDescent="0.2">
      <c r="B691" s="22"/>
      <c r="C691" s="22" t="s">
        <v>319</v>
      </c>
      <c r="D691" s="38" t="s">
        <v>320</v>
      </c>
      <c r="E691" s="24"/>
      <c r="F691" s="24">
        <v>1</v>
      </c>
      <c r="G691" s="24"/>
      <c r="H691" s="24"/>
      <c r="I691" s="24"/>
      <c r="J691" s="25">
        <v>101.1</v>
      </c>
      <c r="K691" s="26"/>
      <c r="L691" s="76" t="s">
        <v>135</v>
      </c>
    </row>
    <row r="692" spans="2:12" x14ac:dyDescent="0.2">
      <c r="B692" s="22"/>
      <c r="C692" s="22" t="s">
        <v>321</v>
      </c>
      <c r="D692" s="38" t="s">
        <v>322</v>
      </c>
      <c r="E692" s="24"/>
      <c r="F692" s="24">
        <v>1</v>
      </c>
      <c r="G692" s="24"/>
      <c r="H692" s="24"/>
      <c r="I692" s="24"/>
      <c r="J692" s="25">
        <v>169.1</v>
      </c>
      <c r="K692" s="26"/>
      <c r="L692" s="76" t="s">
        <v>135</v>
      </c>
    </row>
    <row r="693" spans="2:12" x14ac:dyDescent="0.2">
      <c r="B693" s="22"/>
      <c r="C693" s="22" t="s">
        <v>211</v>
      </c>
      <c r="D693" s="38" t="s">
        <v>212</v>
      </c>
      <c r="E693" s="24"/>
      <c r="F693" s="24">
        <v>1</v>
      </c>
      <c r="G693" s="24"/>
      <c r="H693" s="24"/>
      <c r="I693" s="24"/>
      <c r="J693" s="25">
        <v>77.099999999999994</v>
      </c>
      <c r="K693" s="26"/>
      <c r="L693" s="76" t="s">
        <v>135</v>
      </c>
    </row>
    <row r="694" spans="2:12" x14ac:dyDescent="0.2">
      <c r="B694" s="22"/>
      <c r="C694" s="22" t="s">
        <v>213</v>
      </c>
      <c r="D694" s="38" t="s">
        <v>174</v>
      </c>
      <c r="E694" s="24"/>
      <c r="F694" s="24">
        <v>1</v>
      </c>
      <c r="G694" s="24"/>
      <c r="H694" s="24"/>
      <c r="I694" s="24"/>
      <c r="J694" s="25">
        <v>291.10000000000002</v>
      </c>
      <c r="K694" s="26"/>
      <c r="L694" s="76" t="s">
        <v>135</v>
      </c>
    </row>
    <row r="695" spans="2:12" x14ac:dyDescent="0.2">
      <c r="B695" s="22"/>
      <c r="C695" s="22" t="s">
        <v>323</v>
      </c>
      <c r="D695" s="38" t="s">
        <v>324</v>
      </c>
      <c r="E695" s="24"/>
      <c r="F695" s="24">
        <v>1</v>
      </c>
      <c r="G695" s="24"/>
      <c r="H695" s="24"/>
      <c r="I695" s="24"/>
      <c r="J695" s="25">
        <v>12.4</v>
      </c>
      <c r="K695" s="26"/>
      <c r="L695" s="76" t="s">
        <v>135</v>
      </c>
    </row>
    <row r="696" spans="2:12" x14ac:dyDescent="0.2">
      <c r="B696" s="22"/>
      <c r="C696" s="22" t="s">
        <v>214</v>
      </c>
      <c r="D696" s="38" t="s">
        <v>187</v>
      </c>
      <c r="E696" s="24"/>
      <c r="F696" s="24">
        <v>1</v>
      </c>
      <c r="G696" s="24"/>
      <c r="H696" s="24"/>
      <c r="I696" s="24"/>
      <c r="J696" s="25">
        <v>18.399999999999999</v>
      </c>
      <c r="K696" s="26"/>
      <c r="L696" s="76" t="s">
        <v>135</v>
      </c>
    </row>
    <row r="697" spans="2:12" x14ac:dyDescent="0.2">
      <c r="B697" s="22"/>
      <c r="C697" s="22" t="s">
        <v>215</v>
      </c>
      <c r="D697" s="38" t="s">
        <v>176</v>
      </c>
      <c r="E697" s="24"/>
      <c r="F697" s="24">
        <v>1</v>
      </c>
      <c r="G697" s="24"/>
      <c r="H697" s="24"/>
      <c r="I697" s="24"/>
      <c r="J697" s="25">
        <v>3.9</v>
      </c>
      <c r="K697" s="26"/>
      <c r="L697" s="76" t="s">
        <v>135</v>
      </c>
    </row>
    <row r="698" spans="2:12" x14ac:dyDescent="0.2">
      <c r="B698" s="22"/>
      <c r="C698" s="22" t="s">
        <v>216</v>
      </c>
      <c r="D698" s="38" t="s">
        <v>178</v>
      </c>
      <c r="E698" s="24"/>
      <c r="F698" s="24">
        <v>1</v>
      </c>
      <c r="G698" s="24"/>
      <c r="H698" s="24"/>
      <c r="I698" s="24"/>
      <c r="J698" s="25">
        <v>7.4</v>
      </c>
      <c r="K698" s="26"/>
      <c r="L698" s="76" t="s">
        <v>135</v>
      </c>
    </row>
    <row r="699" spans="2:12" x14ac:dyDescent="0.2">
      <c r="B699" s="22"/>
      <c r="C699" s="22" t="s">
        <v>217</v>
      </c>
      <c r="D699" s="38" t="s">
        <v>180</v>
      </c>
      <c r="E699" s="24"/>
      <c r="F699" s="24">
        <v>1</v>
      </c>
      <c r="G699" s="24"/>
      <c r="H699" s="24"/>
      <c r="I699" s="24"/>
      <c r="J699" s="25">
        <v>7.4</v>
      </c>
      <c r="K699" s="26"/>
      <c r="L699" s="76" t="s">
        <v>135</v>
      </c>
    </row>
    <row r="700" spans="2:12" x14ac:dyDescent="0.2">
      <c r="B700" s="22"/>
      <c r="C700" s="22" t="s">
        <v>219</v>
      </c>
      <c r="D700" s="38" t="s">
        <v>180</v>
      </c>
      <c r="E700" s="24"/>
      <c r="F700" s="24">
        <v>1</v>
      </c>
      <c r="G700" s="24"/>
      <c r="H700" s="24"/>
      <c r="I700" s="24"/>
      <c r="J700" s="25">
        <v>7.4</v>
      </c>
      <c r="K700" s="26"/>
      <c r="L700" s="76" t="s">
        <v>135</v>
      </c>
    </row>
    <row r="701" spans="2:12" x14ac:dyDescent="0.2">
      <c r="B701" s="22"/>
      <c r="C701" s="22" t="s">
        <v>220</v>
      </c>
      <c r="D701" s="38" t="s">
        <v>178</v>
      </c>
      <c r="E701" s="24"/>
      <c r="F701" s="24">
        <v>1</v>
      </c>
      <c r="G701" s="24"/>
      <c r="H701" s="24"/>
      <c r="I701" s="24"/>
      <c r="J701" s="25">
        <v>7.4</v>
      </c>
      <c r="K701" s="26"/>
      <c r="L701" s="76" t="s">
        <v>135</v>
      </c>
    </row>
    <row r="702" spans="2:12" x14ac:dyDescent="0.2">
      <c r="B702" s="22"/>
      <c r="C702" s="22" t="s">
        <v>221</v>
      </c>
      <c r="D702" s="38" t="s">
        <v>176</v>
      </c>
      <c r="E702" s="24"/>
      <c r="F702" s="24">
        <v>1</v>
      </c>
      <c r="G702" s="24"/>
      <c r="H702" s="24"/>
      <c r="I702" s="24"/>
      <c r="J702" s="25">
        <v>3.9</v>
      </c>
      <c r="K702" s="26"/>
      <c r="L702" s="76" t="s">
        <v>135</v>
      </c>
    </row>
    <row r="703" spans="2:12" x14ac:dyDescent="0.2">
      <c r="B703" s="22"/>
      <c r="C703" s="22" t="s">
        <v>222</v>
      </c>
      <c r="D703" s="38" t="s">
        <v>187</v>
      </c>
      <c r="E703" s="24"/>
      <c r="F703" s="24">
        <v>1</v>
      </c>
      <c r="G703" s="24"/>
      <c r="H703" s="24"/>
      <c r="I703" s="24"/>
      <c r="J703" s="25">
        <v>15.9</v>
      </c>
      <c r="K703" s="26"/>
      <c r="L703" s="76" t="s">
        <v>135</v>
      </c>
    </row>
    <row r="704" spans="2:12" x14ac:dyDescent="0.2">
      <c r="B704" s="22"/>
      <c r="C704" s="22" t="s">
        <v>223</v>
      </c>
      <c r="D704" s="38" t="s">
        <v>224</v>
      </c>
      <c r="E704" s="24"/>
      <c r="F704" s="24">
        <v>1</v>
      </c>
      <c r="G704" s="24"/>
      <c r="H704" s="24"/>
      <c r="I704" s="24"/>
      <c r="J704" s="25">
        <v>33.799999999999997</v>
      </c>
      <c r="K704" s="26"/>
      <c r="L704" s="76" t="s">
        <v>135</v>
      </c>
    </row>
    <row r="705" spans="2:12" ht="25.5" x14ac:dyDescent="0.2">
      <c r="B705" s="22" t="str">
        <f>'Presup '!C73</f>
        <v>10.2</v>
      </c>
      <c r="C705" s="22"/>
      <c r="D705" s="23" t="str">
        <f>'Presup '!D73</f>
        <v>Cielorraso de placas de roca de yeso, junta tomada. Estruct.70 mm, placa 12 mm</v>
      </c>
      <c r="E705" s="24" t="str">
        <f>'Presup '!E73</f>
        <v>m2</v>
      </c>
      <c r="F705" s="24"/>
      <c r="G705" s="24"/>
      <c r="H705" s="24"/>
      <c r="I705" s="24"/>
      <c r="J705" s="25"/>
      <c r="K705" s="62">
        <f>SUM(J706:J732)</f>
        <v>2184.5000000000005</v>
      </c>
      <c r="L705" s="76" t="s">
        <v>135</v>
      </c>
    </row>
    <row r="706" spans="2:12" x14ac:dyDescent="0.2">
      <c r="B706" s="22"/>
      <c r="C706" s="22" t="s">
        <v>240</v>
      </c>
      <c r="D706" s="38" t="s">
        <v>241</v>
      </c>
      <c r="E706" s="24"/>
      <c r="F706" s="24">
        <v>1</v>
      </c>
      <c r="G706" s="24"/>
      <c r="H706" s="24"/>
      <c r="I706" s="24"/>
      <c r="J706" s="25">
        <v>16.600000000000001</v>
      </c>
      <c r="K706" s="26"/>
      <c r="L706" s="76" t="s">
        <v>135</v>
      </c>
    </row>
    <row r="707" spans="2:12" x14ac:dyDescent="0.2">
      <c r="B707" s="22"/>
      <c r="C707" s="22" t="s">
        <v>242</v>
      </c>
      <c r="D707" s="38" t="s">
        <v>243</v>
      </c>
      <c r="E707" s="24"/>
      <c r="F707" s="24">
        <v>1</v>
      </c>
      <c r="G707" s="24"/>
      <c r="H707" s="24"/>
      <c r="I707" s="24"/>
      <c r="J707" s="25">
        <v>17.3</v>
      </c>
      <c r="K707" s="26"/>
      <c r="L707" s="76" t="s">
        <v>135</v>
      </c>
    </row>
    <row r="708" spans="2:12" x14ac:dyDescent="0.2">
      <c r="B708" s="22"/>
      <c r="C708" s="22" t="s">
        <v>244</v>
      </c>
      <c r="D708" s="38" t="s">
        <v>245</v>
      </c>
      <c r="E708" s="24"/>
      <c r="F708" s="24">
        <v>1</v>
      </c>
      <c r="G708" s="24"/>
      <c r="H708" s="24"/>
      <c r="I708" s="24"/>
      <c r="J708" s="25">
        <v>20.6</v>
      </c>
      <c r="K708" s="26"/>
      <c r="L708" s="76" t="s">
        <v>135</v>
      </c>
    </row>
    <row r="709" spans="2:12" x14ac:dyDescent="0.2">
      <c r="B709" s="22"/>
      <c r="C709" s="22" t="s">
        <v>246</v>
      </c>
      <c r="D709" s="38" t="s">
        <v>247</v>
      </c>
      <c r="E709" s="24"/>
      <c r="F709" s="24">
        <v>1</v>
      </c>
      <c r="G709" s="24"/>
      <c r="H709" s="24"/>
      <c r="I709" s="24"/>
      <c r="J709" s="25">
        <v>76.5</v>
      </c>
      <c r="K709" s="26"/>
      <c r="L709" s="76" t="s">
        <v>135</v>
      </c>
    </row>
    <row r="710" spans="2:12" x14ac:dyDescent="0.2">
      <c r="B710" s="22"/>
      <c r="C710" s="22" t="s">
        <v>248</v>
      </c>
      <c r="D710" s="38" t="s">
        <v>249</v>
      </c>
      <c r="E710" s="24"/>
      <c r="F710" s="24">
        <v>1</v>
      </c>
      <c r="G710" s="24"/>
      <c r="H710" s="24"/>
      <c r="I710" s="24"/>
      <c r="J710" s="25">
        <v>230.8</v>
      </c>
      <c r="K710" s="26"/>
      <c r="L710" s="76" t="s">
        <v>135</v>
      </c>
    </row>
    <row r="711" spans="2:12" x14ac:dyDescent="0.2">
      <c r="B711" s="22"/>
      <c r="C711" s="22" t="s">
        <v>250</v>
      </c>
      <c r="D711" s="38" t="s">
        <v>251</v>
      </c>
      <c r="E711" s="24"/>
      <c r="F711" s="24">
        <v>1</v>
      </c>
      <c r="G711" s="24"/>
      <c r="H711" s="24"/>
      <c r="I711" s="24"/>
      <c r="J711" s="25">
        <v>65.5</v>
      </c>
      <c r="K711" s="26"/>
      <c r="L711" s="76" t="s">
        <v>135</v>
      </c>
    </row>
    <row r="712" spans="2:12" x14ac:dyDescent="0.2">
      <c r="B712" s="22"/>
      <c r="C712" s="22" t="s">
        <v>252</v>
      </c>
      <c r="D712" s="38" t="s">
        <v>253</v>
      </c>
      <c r="E712" s="24"/>
      <c r="F712" s="24">
        <v>1</v>
      </c>
      <c r="G712" s="24"/>
      <c r="H712" s="24"/>
      <c r="I712" s="24"/>
      <c r="J712" s="25">
        <v>66.7</v>
      </c>
      <c r="K712" s="26"/>
      <c r="L712" s="76" t="s">
        <v>135</v>
      </c>
    </row>
    <row r="713" spans="2:12" x14ac:dyDescent="0.2">
      <c r="B713" s="22"/>
      <c r="C713" s="22" t="s">
        <v>254</v>
      </c>
      <c r="D713" s="38" t="s">
        <v>255</v>
      </c>
      <c r="E713" s="24"/>
      <c r="F713" s="24">
        <v>1</v>
      </c>
      <c r="G713" s="24"/>
      <c r="H713" s="24"/>
      <c r="I713" s="24"/>
      <c r="J713" s="25">
        <v>68.5</v>
      </c>
      <c r="K713" s="26"/>
      <c r="L713" s="76" t="s">
        <v>135</v>
      </c>
    </row>
    <row r="714" spans="2:12" x14ac:dyDescent="0.2">
      <c r="B714" s="22"/>
      <c r="C714" s="22" t="s">
        <v>256</v>
      </c>
      <c r="D714" s="38" t="s">
        <v>257</v>
      </c>
      <c r="E714" s="24"/>
      <c r="F714" s="24">
        <v>1</v>
      </c>
      <c r="G714" s="24"/>
      <c r="H714" s="24"/>
      <c r="I714" s="24"/>
      <c r="J714" s="25">
        <v>237.2</v>
      </c>
      <c r="K714" s="26"/>
      <c r="L714" s="76" t="s">
        <v>135</v>
      </c>
    </row>
    <row r="715" spans="2:12" x14ac:dyDescent="0.2">
      <c r="B715" s="22"/>
      <c r="C715" s="22" t="s">
        <v>258</v>
      </c>
      <c r="D715" s="38" t="s">
        <v>259</v>
      </c>
      <c r="E715" s="24"/>
      <c r="F715" s="24">
        <v>1</v>
      </c>
      <c r="G715" s="24"/>
      <c r="H715" s="24"/>
      <c r="I715" s="24"/>
      <c r="J715" s="25">
        <v>36.1</v>
      </c>
      <c r="K715" s="26"/>
      <c r="L715" s="76" t="s">
        <v>135</v>
      </c>
    </row>
    <row r="716" spans="2:12" x14ac:dyDescent="0.2">
      <c r="B716" s="22"/>
      <c r="C716" s="22" t="s">
        <v>260</v>
      </c>
      <c r="D716" s="38" t="s">
        <v>261</v>
      </c>
      <c r="E716" s="24"/>
      <c r="F716" s="24">
        <v>1</v>
      </c>
      <c r="G716" s="24"/>
      <c r="H716" s="24"/>
      <c r="I716" s="24"/>
      <c r="J716" s="25">
        <v>84.7</v>
      </c>
      <c r="K716" s="26"/>
      <c r="L716" s="76" t="s">
        <v>135</v>
      </c>
    </row>
    <row r="717" spans="2:12" x14ac:dyDescent="0.2">
      <c r="B717" s="22"/>
      <c r="C717" s="22" t="s">
        <v>231</v>
      </c>
      <c r="D717" s="38" t="s">
        <v>232</v>
      </c>
      <c r="E717" s="24"/>
      <c r="F717" s="24">
        <v>1</v>
      </c>
      <c r="G717" s="24"/>
      <c r="H717" s="24"/>
      <c r="I717" s="24"/>
      <c r="J717" s="25">
        <v>27.3</v>
      </c>
      <c r="K717" s="26"/>
      <c r="L717" s="76" t="s">
        <v>135</v>
      </c>
    </row>
    <row r="718" spans="2:12" x14ac:dyDescent="0.2">
      <c r="B718" s="22"/>
      <c r="C718" s="22" t="s">
        <v>262</v>
      </c>
      <c r="D718" s="38" t="s">
        <v>263</v>
      </c>
      <c r="E718" s="24"/>
      <c r="F718" s="24">
        <v>1</v>
      </c>
      <c r="G718" s="24"/>
      <c r="H718" s="24"/>
      <c r="I718" s="24"/>
      <c r="J718" s="25">
        <v>22.1</v>
      </c>
      <c r="K718" s="26"/>
      <c r="L718" s="76" t="s">
        <v>135</v>
      </c>
    </row>
    <row r="719" spans="2:12" x14ac:dyDescent="0.2">
      <c r="B719" s="22"/>
      <c r="C719" s="22" t="s">
        <v>264</v>
      </c>
      <c r="D719" s="38" t="s">
        <v>265</v>
      </c>
      <c r="E719" s="24"/>
      <c r="F719" s="24">
        <v>1</v>
      </c>
      <c r="G719" s="24"/>
      <c r="H719" s="24"/>
      <c r="I719" s="24"/>
      <c r="J719" s="25">
        <v>27.4</v>
      </c>
      <c r="K719" s="26"/>
      <c r="L719" s="76" t="s">
        <v>135</v>
      </c>
    </row>
    <row r="720" spans="2:12" x14ac:dyDescent="0.2">
      <c r="B720" s="22"/>
      <c r="C720" s="22" t="s">
        <v>266</v>
      </c>
      <c r="D720" s="38" t="s">
        <v>267</v>
      </c>
      <c r="E720" s="24"/>
      <c r="F720" s="24">
        <v>1</v>
      </c>
      <c r="G720" s="24"/>
      <c r="H720" s="24"/>
      <c r="I720" s="24"/>
      <c r="J720" s="25">
        <v>237.5</v>
      </c>
      <c r="K720" s="26"/>
      <c r="L720" s="76" t="s">
        <v>135</v>
      </c>
    </row>
    <row r="721" spans="2:12" x14ac:dyDescent="0.2">
      <c r="B721" s="22"/>
      <c r="C721" s="22" t="s">
        <v>274</v>
      </c>
      <c r="D721" s="38" t="s">
        <v>275</v>
      </c>
      <c r="E721" s="24"/>
      <c r="F721" s="24">
        <v>1</v>
      </c>
      <c r="G721" s="24"/>
      <c r="H721" s="24"/>
      <c r="I721" s="24"/>
      <c r="J721" s="25">
        <v>182.2</v>
      </c>
      <c r="K721" s="26"/>
      <c r="L721" s="76" t="s">
        <v>135</v>
      </c>
    </row>
    <row r="722" spans="2:12" x14ac:dyDescent="0.2">
      <c r="B722" s="22"/>
      <c r="C722" s="22" t="s">
        <v>276</v>
      </c>
      <c r="D722" s="38" t="s">
        <v>277</v>
      </c>
      <c r="E722" s="24"/>
      <c r="F722" s="24">
        <v>1</v>
      </c>
      <c r="G722" s="24"/>
      <c r="H722" s="24"/>
      <c r="I722" s="24"/>
      <c r="J722" s="25">
        <v>20.2</v>
      </c>
      <c r="K722" s="26"/>
      <c r="L722" s="76" t="s">
        <v>135</v>
      </c>
    </row>
    <row r="723" spans="2:12" x14ac:dyDescent="0.2">
      <c r="B723" s="22"/>
      <c r="C723" s="22" t="s">
        <v>278</v>
      </c>
      <c r="D723" s="38" t="s">
        <v>279</v>
      </c>
      <c r="E723" s="24"/>
      <c r="F723" s="24">
        <v>1</v>
      </c>
      <c r="G723" s="24"/>
      <c r="H723" s="24"/>
      <c r="I723" s="24"/>
      <c r="J723" s="25">
        <v>88.5</v>
      </c>
      <c r="K723" s="26"/>
      <c r="L723" s="76" t="s">
        <v>135</v>
      </c>
    </row>
    <row r="724" spans="2:12" x14ac:dyDescent="0.2">
      <c r="B724" s="22"/>
      <c r="C724" s="22" t="s">
        <v>280</v>
      </c>
      <c r="D724" s="38" t="s">
        <v>281</v>
      </c>
      <c r="E724" s="24"/>
      <c r="F724" s="24">
        <v>1</v>
      </c>
      <c r="G724" s="24"/>
      <c r="H724" s="24"/>
      <c r="I724" s="24"/>
      <c r="J724" s="25">
        <v>16.7</v>
      </c>
      <c r="K724" s="26"/>
      <c r="L724" s="76" t="s">
        <v>135</v>
      </c>
    </row>
    <row r="725" spans="2:12" x14ac:dyDescent="0.2">
      <c r="B725" s="22"/>
      <c r="C725" s="22" t="s">
        <v>282</v>
      </c>
      <c r="D725" s="38" t="s">
        <v>283</v>
      </c>
      <c r="E725" s="24"/>
      <c r="F725" s="24">
        <v>1</v>
      </c>
      <c r="G725" s="24"/>
      <c r="H725" s="24"/>
      <c r="I725" s="24"/>
      <c r="J725" s="25">
        <v>62.5</v>
      </c>
      <c r="K725" s="26"/>
      <c r="L725" s="76" t="s">
        <v>135</v>
      </c>
    </row>
    <row r="726" spans="2:12" x14ac:dyDescent="0.2">
      <c r="B726" s="22"/>
      <c r="C726" s="22" t="s">
        <v>284</v>
      </c>
      <c r="D726" s="38" t="s">
        <v>285</v>
      </c>
      <c r="E726" s="24"/>
      <c r="F726" s="24">
        <v>1</v>
      </c>
      <c r="G726" s="24"/>
      <c r="H726" s="24"/>
      <c r="I726" s="24"/>
      <c r="J726" s="25">
        <v>63.2</v>
      </c>
      <c r="K726" s="26"/>
      <c r="L726" s="76" t="s">
        <v>135</v>
      </c>
    </row>
    <row r="727" spans="2:12" x14ac:dyDescent="0.2">
      <c r="B727" s="22"/>
      <c r="C727" s="22" t="s">
        <v>286</v>
      </c>
      <c r="D727" s="38" t="s">
        <v>259</v>
      </c>
      <c r="E727" s="24"/>
      <c r="F727" s="24">
        <v>1</v>
      </c>
      <c r="G727" s="24"/>
      <c r="H727" s="24"/>
      <c r="I727" s="24"/>
      <c r="J727" s="25">
        <v>31.4</v>
      </c>
      <c r="K727" s="26"/>
      <c r="L727" s="76" t="s">
        <v>135</v>
      </c>
    </row>
    <row r="728" spans="2:12" x14ac:dyDescent="0.2">
      <c r="B728" s="22"/>
      <c r="C728" s="22" t="s">
        <v>287</v>
      </c>
      <c r="D728" s="38" t="s">
        <v>288</v>
      </c>
      <c r="E728" s="24"/>
      <c r="F728" s="24">
        <v>1</v>
      </c>
      <c r="G728" s="24"/>
      <c r="H728" s="24"/>
      <c r="I728" s="24"/>
      <c r="J728" s="25">
        <v>182.9</v>
      </c>
      <c r="K728" s="26"/>
      <c r="L728" s="76" t="s">
        <v>135</v>
      </c>
    </row>
    <row r="729" spans="2:12" x14ac:dyDescent="0.2">
      <c r="B729" s="22"/>
      <c r="C729" s="22" t="s">
        <v>289</v>
      </c>
      <c r="D729" s="38" t="s">
        <v>259</v>
      </c>
      <c r="E729" s="24"/>
      <c r="F729" s="24">
        <v>1</v>
      </c>
      <c r="G729" s="24"/>
      <c r="H729" s="24"/>
      <c r="I729" s="24"/>
      <c r="J729" s="25">
        <v>25.5</v>
      </c>
      <c r="K729" s="26"/>
      <c r="L729" s="76" t="s">
        <v>135</v>
      </c>
    </row>
    <row r="730" spans="2:12" x14ac:dyDescent="0.2">
      <c r="B730" s="22"/>
      <c r="C730" s="22" t="s">
        <v>290</v>
      </c>
      <c r="D730" s="38" t="s">
        <v>291</v>
      </c>
      <c r="E730" s="24"/>
      <c r="F730" s="24">
        <v>1</v>
      </c>
      <c r="G730" s="24"/>
      <c r="H730" s="24"/>
      <c r="I730" s="24"/>
      <c r="J730" s="25">
        <v>24</v>
      </c>
      <c r="K730" s="26"/>
      <c r="L730" s="76" t="s">
        <v>135</v>
      </c>
    </row>
    <row r="731" spans="2:12" x14ac:dyDescent="0.2">
      <c r="B731" s="22"/>
      <c r="C731" s="22" t="s">
        <v>292</v>
      </c>
      <c r="D731" s="38" t="s">
        <v>293</v>
      </c>
      <c r="E731" s="24"/>
      <c r="F731" s="24">
        <v>1</v>
      </c>
      <c r="G731" s="24"/>
      <c r="H731" s="24"/>
      <c r="I731" s="24"/>
      <c r="J731" s="25">
        <v>23.9</v>
      </c>
      <c r="K731" s="26"/>
      <c r="L731" s="76" t="s">
        <v>135</v>
      </c>
    </row>
    <row r="732" spans="2:12" x14ac:dyDescent="0.2">
      <c r="B732" s="22"/>
      <c r="C732" s="22" t="s">
        <v>294</v>
      </c>
      <c r="D732" s="38" t="s">
        <v>295</v>
      </c>
      <c r="E732" s="24"/>
      <c r="F732" s="24">
        <v>1</v>
      </c>
      <c r="G732" s="24"/>
      <c r="H732" s="24"/>
      <c r="I732" s="24"/>
      <c r="J732" s="25">
        <v>228.7</v>
      </c>
      <c r="K732" s="26"/>
      <c r="L732" s="76" t="s">
        <v>135</v>
      </c>
    </row>
    <row r="733" spans="2:12" x14ac:dyDescent="0.2">
      <c r="B733" s="22" t="str">
        <f>'Presup '!C74</f>
        <v>10.3</v>
      </c>
      <c r="C733" s="22"/>
      <c r="D733" s="23" t="str">
        <f>'Presup '!D74</f>
        <v>Cajones Placas roca de yeso comunes</v>
      </c>
      <c r="E733" s="24" t="str">
        <f>'Presup '!E74</f>
        <v>m2</v>
      </c>
      <c r="F733" s="24"/>
      <c r="G733" s="24"/>
      <c r="H733" s="24"/>
      <c r="I733" s="24"/>
      <c r="J733" s="25"/>
      <c r="K733" s="62">
        <f>SUM(J734:J808)</f>
        <v>448.5318000000002</v>
      </c>
      <c r="L733" s="76" t="s">
        <v>135</v>
      </c>
    </row>
    <row r="734" spans="2:12" x14ac:dyDescent="0.2">
      <c r="B734" s="22"/>
      <c r="C734" s="22" t="s">
        <v>163</v>
      </c>
      <c r="D734" s="38" t="s">
        <v>164</v>
      </c>
      <c r="E734" s="24"/>
      <c r="F734" s="24">
        <v>1</v>
      </c>
      <c r="G734" s="24">
        <v>55.4</v>
      </c>
      <c r="H734" s="24"/>
      <c r="I734" s="24">
        <v>0.38</v>
      </c>
      <c r="J734" s="25">
        <f t="shared" ref="J734:J741" si="33">+F734*G734*I734</f>
        <v>21.052</v>
      </c>
      <c r="K734" s="26"/>
      <c r="L734" s="76" t="s">
        <v>135</v>
      </c>
    </row>
    <row r="735" spans="2:12" x14ac:dyDescent="0.2">
      <c r="B735" s="22"/>
      <c r="C735" s="22" t="s">
        <v>240</v>
      </c>
      <c r="D735" s="38" t="s">
        <v>241</v>
      </c>
      <c r="E735" s="24"/>
      <c r="F735" s="24">
        <v>1</v>
      </c>
      <c r="G735" s="24">
        <v>4.7</v>
      </c>
      <c r="H735" s="24"/>
      <c r="I735" s="24">
        <v>0.38</v>
      </c>
      <c r="J735" s="25">
        <f t="shared" si="33"/>
        <v>1.786</v>
      </c>
      <c r="K735" s="26"/>
      <c r="L735" s="76" t="s">
        <v>135</v>
      </c>
    </row>
    <row r="736" spans="2:12" x14ac:dyDescent="0.2">
      <c r="B736" s="22"/>
      <c r="C736" s="22" t="s">
        <v>246</v>
      </c>
      <c r="D736" s="38" t="s">
        <v>247</v>
      </c>
      <c r="E736" s="24"/>
      <c r="F736" s="24">
        <v>1</v>
      </c>
      <c r="G736" s="24">
        <v>7.6</v>
      </c>
      <c r="H736" s="24"/>
      <c r="I736" s="24">
        <v>0.42</v>
      </c>
      <c r="J736" s="25">
        <f t="shared" si="33"/>
        <v>3.1919999999999997</v>
      </c>
      <c r="K736" s="26"/>
      <c r="L736" s="76" t="s">
        <v>135</v>
      </c>
    </row>
    <row r="737" spans="2:12" x14ac:dyDescent="0.2">
      <c r="B737" s="22"/>
      <c r="C737" s="22" t="s">
        <v>248</v>
      </c>
      <c r="D737" s="38" t="s">
        <v>249</v>
      </c>
      <c r="E737" s="24"/>
      <c r="F737" s="24">
        <v>1</v>
      </c>
      <c r="G737" s="24">
        <v>42.1</v>
      </c>
      <c r="H737" s="24"/>
      <c r="I737" s="24">
        <v>0.42</v>
      </c>
      <c r="J737" s="25">
        <f t="shared" si="33"/>
        <v>17.681999999999999</v>
      </c>
      <c r="K737" s="26"/>
      <c r="L737" s="76" t="s">
        <v>135</v>
      </c>
    </row>
    <row r="738" spans="2:12" x14ac:dyDescent="0.2">
      <c r="B738" s="22"/>
      <c r="C738" s="22"/>
      <c r="D738" s="23"/>
      <c r="E738" s="24"/>
      <c r="F738" s="24">
        <v>1</v>
      </c>
      <c r="G738" s="24">
        <v>7</v>
      </c>
      <c r="H738" s="24"/>
      <c r="I738" s="24">
        <v>0.38</v>
      </c>
      <c r="J738" s="25">
        <f t="shared" si="33"/>
        <v>2.66</v>
      </c>
      <c r="K738" s="26"/>
      <c r="L738" s="76" t="s">
        <v>135</v>
      </c>
    </row>
    <row r="739" spans="2:12" x14ac:dyDescent="0.2">
      <c r="B739" s="22"/>
      <c r="C739" s="22" t="s">
        <v>171</v>
      </c>
      <c r="D739" s="38" t="s">
        <v>172</v>
      </c>
      <c r="E739" s="24"/>
      <c r="F739" s="24">
        <v>1</v>
      </c>
      <c r="G739" s="24">
        <v>41.8</v>
      </c>
      <c r="H739" s="24"/>
      <c r="I739" s="24">
        <v>0.38</v>
      </c>
      <c r="J739" s="25">
        <f t="shared" si="33"/>
        <v>15.883999999999999</v>
      </c>
      <c r="K739" s="26"/>
      <c r="L739" s="76" t="s">
        <v>135</v>
      </c>
    </row>
    <row r="740" spans="2:12" x14ac:dyDescent="0.2">
      <c r="B740" s="22"/>
      <c r="C740" s="22" t="s">
        <v>173</v>
      </c>
      <c r="D740" s="38" t="s">
        <v>174</v>
      </c>
      <c r="E740" s="24"/>
      <c r="F740" s="24">
        <v>1</v>
      </c>
      <c r="G740" s="24">
        <v>27.25</v>
      </c>
      <c r="H740" s="24"/>
      <c r="I740" s="24">
        <v>0.42</v>
      </c>
      <c r="J740" s="25">
        <f t="shared" si="33"/>
        <v>11.445</v>
      </c>
      <c r="K740" s="26"/>
      <c r="L740" s="76" t="s">
        <v>135</v>
      </c>
    </row>
    <row r="741" spans="2:12" x14ac:dyDescent="0.2">
      <c r="B741" s="22"/>
      <c r="C741" s="22" t="s">
        <v>225</v>
      </c>
      <c r="D741" s="38" t="s">
        <v>226</v>
      </c>
      <c r="E741" s="24"/>
      <c r="F741" s="24">
        <v>1</v>
      </c>
      <c r="G741" s="24">
        <v>27.3</v>
      </c>
      <c r="H741" s="24"/>
      <c r="I741" s="24">
        <v>0.7</v>
      </c>
      <c r="J741" s="25">
        <f t="shared" si="33"/>
        <v>19.11</v>
      </c>
      <c r="K741" s="26"/>
      <c r="L741" s="76"/>
    </row>
    <row r="742" spans="2:12" x14ac:dyDescent="0.2">
      <c r="B742" s="22"/>
      <c r="C742" s="22" t="s">
        <v>250</v>
      </c>
      <c r="D742" s="38" t="s">
        <v>251</v>
      </c>
      <c r="E742" s="24"/>
      <c r="F742" s="24">
        <v>1</v>
      </c>
      <c r="G742" s="24">
        <v>7.5</v>
      </c>
      <c r="H742" s="24"/>
      <c r="I742" s="24">
        <v>0.42</v>
      </c>
      <c r="J742" s="25">
        <f t="shared" ref="J742:J753" si="34">+F742*G742*I742</f>
        <v>3.15</v>
      </c>
      <c r="K742" s="26"/>
      <c r="L742" s="76" t="s">
        <v>135</v>
      </c>
    </row>
    <row r="743" spans="2:12" x14ac:dyDescent="0.2">
      <c r="B743" s="22"/>
      <c r="C743" s="22"/>
      <c r="D743" s="38"/>
      <c r="E743" s="24"/>
      <c r="F743" s="24">
        <v>1</v>
      </c>
      <c r="G743" s="24">
        <v>29.5</v>
      </c>
      <c r="H743" s="24"/>
      <c r="I743" s="24">
        <v>0.38</v>
      </c>
      <c r="J743" s="25">
        <f>+F743*G743*I743</f>
        <v>11.21</v>
      </c>
      <c r="K743" s="26"/>
      <c r="L743" s="76" t="s">
        <v>135</v>
      </c>
    </row>
    <row r="744" spans="2:12" x14ac:dyDescent="0.2">
      <c r="B744" s="22"/>
      <c r="C744" s="22" t="s">
        <v>252</v>
      </c>
      <c r="D744" s="38" t="s">
        <v>253</v>
      </c>
      <c r="E744" s="24"/>
      <c r="F744" s="24">
        <v>1</v>
      </c>
      <c r="G744" s="24">
        <v>7.5</v>
      </c>
      <c r="H744" s="24"/>
      <c r="I744" s="24">
        <v>0.42</v>
      </c>
      <c r="J744" s="25">
        <f t="shared" si="34"/>
        <v>3.15</v>
      </c>
      <c r="K744" s="26"/>
      <c r="L744" s="76" t="s">
        <v>135</v>
      </c>
    </row>
    <row r="745" spans="2:12" x14ac:dyDescent="0.2">
      <c r="B745" s="22"/>
      <c r="C745" s="22"/>
      <c r="D745" s="38"/>
      <c r="E745" s="24"/>
      <c r="F745" s="24">
        <v>1</v>
      </c>
      <c r="G745" s="24">
        <v>7.5</v>
      </c>
      <c r="H745" s="24"/>
      <c r="I745" s="24">
        <v>0.38</v>
      </c>
      <c r="J745" s="25">
        <f t="shared" si="34"/>
        <v>2.85</v>
      </c>
      <c r="K745" s="26"/>
      <c r="L745" s="76" t="s">
        <v>135</v>
      </c>
    </row>
    <row r="746" spans="2:12" x14ac:dyDescent="0.2">
      <c r="B746" s="22"/>
      <c r="C746" s="22" t="s">
        <v>254</v>
      </c>
      <c r="D746" s="38" t="s">
        <v>255</v>
      </c>
      <c r="E746" s="24"/>
      <c r="F746" s="24">
        <v>1</v>
      </c>
      <c r="G746" s="24">
        <v>18.899999999999999</v>
      </c>
      <c r="H746" s="24"/>
      <c r="I746" s="24">
        <v>0.38</v>
      </c>
      <c r="J746" s="25">
        <f>+F746*G746*I746</f>
        <v>7.1819999999999995</v>
      </c>
      <c r="K746" s="26"/>
      <c r="L746" s="76" t="s">
        <v>135</v>
      </c>
    </row>
    <row r="747" spans="2:12" x14ac:dyDescent="0.2">
      <c r="B747" s="22"/>
      <c r="C747" s="22" t="s">
        <v>256</v>
      </c>
      <c r="D747" s="38" t="s">
        <v>257</v>
      </c>
      <c r="E747" s="24"/>
      <c r="F747" s="24">
        <v>1</v>
      </c>
      <c r="G747" s="24">
        <v>19.399999999999999</v>
      </c>
      <c r="H747" s="24"/>
      <c r="I747" s="24">
        <v>0.42</v>
      </c>
      <c r="J747" s="25">
        <f t="shared" si="34"/>
        <v>8.1479999999999997</v>
      </c>
      <c r="K747" s="26"/>
      <c r="L747" s="76" t="s">
        <v>135</v>
      </c>
    </row>
    <row r="748" spans="2:12" x14ac:dyDescent="0.2">
      <c r="B748" s="22"/>
      <c r="C748" s="22" t="s">
        <v>258</v>
      </c>
      <c r="D748" s="38" t="s">
        <v>259</v>
      </c>
      <c r="E748" s="24"/>
      <c r="F748" s="24">
        <v>1</v>
      </c>
      <c r="G748" s="24">
        <v>3.75</v>
      </c>
      <c r="H748" s="24"/>
      <c r="I748" s="24">
        <v>0.42</v>
      </c>
      <c r="J748" s="25">
        <f t="shared" si="34"/>
        <v>1.575</v>
      </c>
      <c r="K748" s="26"/>
      <c r="L748" s="76" t="s">
        <v>135</v>
      </c>
    </row>
    <row r="749" spans="2:12" x14ac:dyDescent="0.2">
      <c r="B749" s="22"/>
      <c r="C749" s="22" t="s">
        <v>260</v>
      </c>
      <c r="D749" s="38" t="s">
        <v>261</v>
      </c>
      <c r="E749" s="24"/>
      <c r="F749" s="24">
        <v>1</v>
      </c>
      <c r="G749" s="24">
        <v>11.25</v>
      </c>
      <c r="H749" s="24"/>
      <c r="I749" s="24">
        <v>0.42</v>
      </c>
      <c r="J749" s="25">
        <f t="shared" si="34"/>
        <v>4.7249999999999996</v>
      </c>
      <c r="K749" s="26"/>
      <c r="L749" s="76" t="s">
        <v>135</v>
      </c>
    </row>
    <row r="750" spans="2:12" x14ac:dyDescent="0.2">
      <c r="B750" s="22"/>
      <c r="C750" s="22" t="s">
        <v>231</v>
      </c>
      <c r="D750" s="38" t="s">
        <v>232</v>
      </c>
      <c r="E750" s="24"/>
      <c r="F750" s="24">
        <v>1</v>
      </c>
      <c r="G750" s="24">
        <v>7.5</v>
      </c>
      <c r="H750" s="24"/>
      <c r="I750" s="24">
        <v>0.42</v>
      </c>
      <c r="J750" s="25">
        <f t="shared" si="34"/>
        <v>3.15</v>
      </c>
      <c r="K750" s="26"/>
      <c r="L750" s="76" t="s">
        <v>135</v>
      </c>
    </row>
    <row r="751" spans="2:12" x14ac:dyDescent="0.2">
      <c r="B751" s="22"/>
      <c r="C751" s="22" t="s">
        <v>264</v>
      </c>
      <c r="D751" s="38" t="s">
        <v>265</v>
      </c>
      <c r="E751" s="24"/>
      <c r="F751" s="24">
        <v>1</v>
      </c>
      <c r="G751" s="24">
        <v>7.5</v>
      </c>
      <c r="H751" s="24"/>
      <c r="I751" s="24">
        <v>0.42</v>
      </c>
      <c r="J751" s="25">
        <f t="shared" si="34"/>
        <v>3.15</v>
      </c>
      <c r="K751" s="26"/>
      <c r="L751" s="76" t="s">
        <v>135</v>
      </c>
    </row>
    <row r="752" spans="2:12" x14ac:dyDescent="0.2">
      <c r="B752" s="22"/>
      <c r="C752" s="22" t="s">
        <v>266</v>
      </c>
      <c r="D752" s="38" t="s">
        <v>267</v>
      </c>
      <c r="E752" s="24"/>
      <c r="F752" s="24">
        <v>1</v>
      </c>
      <c r="G752" s="24">
        <v>27.25</v>
      </c>
      <c r="H752" s="24"/>
      <c r="I752" s="24">
        <v>0.42</v>
      </c>
      <c r="J752" s="25">
        <f t="shared" si="34"/>
        <v>11.445</v>
      </c>
      <c r="K752" s="26"/>
      <c r="L752" s="76" t="s">
        <v>135</v>
      </c>
    </row>
    <row r="753" spans="2:12" x14ac:dyDescent="0.2">
      <c r="B753" s="22"/>
      <c r="C753" s="22" t="s">
        <v>268</v>
      </c>
      <c r="D753" s="38" t="s">
        <v>269</v>
      </c>
      <c r="E753" s="24"/>
      <c r="F753" s="24">
        <v>1</v>
      </c>
      <c r="G753" s="24">
        <v>8.3000000000000007</v>
      </c>
      <c r="H753" s="24"/>
      <c r="I753" s="24">
        <v>0.38</v>
      </c>
      <c r="J753" s="25">
        <f t="shared" si="34"/>
        <v>3.1540000000000004</v>
      </c>
      <c r="K753" s="26"/>
      <c r="L753" s="76" t="s">
        <v>135</v>
      </c>
    </row>
    <row r="754" spans="2:12" x14ac:dyDescent="0.2">
      <c r="B754" s="22"/>
      <c r="C754" s="22" t="s">
        <v>270</v>
      </c>
      <c r="D754" s="38" t="s">
        <v>271</v>
      </c>
      <c r="E754" s="24"/>
      <c r="F754" s="24">
        <v>1</v>
      </c>
      <c r="G754" s="24">
        <v>6.3</v>
      </c>
      <c r="H754" s="24"/>
      <c r="I754" s="24">
        <v>0.38</v>
      </c>
      <c r="J754" s="25">
        <f t="shared" ref="J754:J786" si="35">+F754*G754*I754</f>
        <v>2.3940000000000001</v>
      </c>
      <c r="K754" s="26"/>
      <c r="L754" s="76" t="s">
        <v>135</v>
      </c>
    </row>
    <row r="755" spans="2:12" x14ac:dyDescent="0.2">
      <c r="B755" s="22"/>
      <c r="C755" s="22" t="s">
        <v>233</v>
      </c>
      <c r="D755" s="38" t="s">
        <v>174</v>
      </c>
      <c r="E755" s="24"/>
      <c r="F755" s="24">
        <v>1</v>
      </c>
      <c r="G755" s="24">
        <v>29.25</v>
      </c>
      <c r="H755" s="24"/>
      <c r="I755" s="24">
        <v>0.42</v>
      </c>
      <c r="J755" s="25">
        <f t="shared" si="35"/>
        <v>12.285</v>
      </c>
      <c r="K755" s="26"/>
      <c r="L755" s="76" t="s">
        <v>135</v>
      </c>
    </row>
    <row r="756" spans="2:12" x14ac:dyDescent="0.2">
      <c r="B756" s="22"/>
      <c r="C756" s="22"/>
      <c r="D756" s="38"/>
      <c r="E756" s="24"/>
      <c r="F756" s="24">
        <v>1</v>
      </c>
      <c r="G756" s="24">
        <v>6.5</v>
      </c>
      <c r="H756" s="24"/>
      <c r="I756" s="24">
        <v>0.38</v>
      </c>
      <c r="J756" s="25">
        <f t="shared" si="35"/>
        <v>2.4700000000000002</v>
      </c>
      <c r="K756" s="26"/>
      <c r="L756" s="76" t="s">
        <v>135</v>
      </c>
    </row>
    <row r="757" spans="2:12" x14ac:dyDescent="0.2">
      <c r="B757" s="22"/>
      <c r="C757" s="22" t="s">
        <v>272</v>
      </c>
      <c r="D757" s="38" t="s">
        <v>273</v>
      </c>
      <c r="F757" s="24">
        <v>1</v>
      </c>
      <c r="G757" s="24">
        <v>7.5</v>
      </c>
      <c r="H757" s="24"/>
      <c r="I757" s="24">
        <v>0.38</v>
      </c>
      <c r="J757" s="25">
        <f t="shared" si="35"/>
        <v>2.85</v>
      </c>
      <c r="K757" s="26"/>
      <c r="L757" s="76" t="s">
        <v>135</v>
      </c>
    </row>
    <row r="758" spans="2:12" x14ac:dyDescent="0.2">
      <c r="B758" s="22"/>
      <c r="C758" s="22" t="s">
        <v>234</v>
      </c>
      <c r="D758" s="38" t="s">
        <v>187</v>
      </c>
      <c r="E758" s="24"/>
      <c r="F758" s="24">
        <v>1</v>
      </c>
      <c r="G758" s="24">
        <v>7.5</v>
      </c>
      <c r="H758" s="24"/>
      <c r="I758" s="24">
        <v>0.38</v>
      </c>
      <c r="J758" s="25">
        <f t="shared" si="35"/>
        <v>2.85</v>
      </c>
      <c r="K758" s="26"/>
      <c r="L758" s="76" t="s">
        <v>135</v>
      </c>
    </row>
    <row r="759" spans="2:12" x14ac:dyDescent="0.2">
      <c r="B759" s="22"/>
      <c r="C759" s="22" t="s">
        <v>186</v>
      </c>
      <c r="D759" s="38" t="s">
        <v>187</v>
      </c>
      <c r="E759" s="24"/>
      <c r="F759" s="24">
        <v>1</v>
      </c>
      <c r="G759" s="24">
        <v>6.36</v>
      </c>
      <c r="H759" s="24"/>
      <c r="I759" s="24">
        <v>0.38</v>
      </c>
      <c r="J759" s="25">
        <f t="shared" si="35"/>
        <v>2.4168000000000003</v>
      </c>
      <c r="K759" s="26"/>
      <c r="L759" s="76" t="s">
        <v>135</v>
      </c>
    </row>
    <row r="760" spans="2:12" x14ac:dyDescent="0.2">
      <c r="B760" s="22"/>
      <c r="C760" s="22" t="s">
        <v>188</v>
      </c>
      <c r="D760" s="38" t="s">
        <v>189</v>
      </c>
      <c r="E760" s="24"/>
      <c r="F760" s="24">
        <v>1</v>
      </c>
      <c r="G760" s="24">
        <v>4.9000000000000004</v>
      </c>
      <c r="H760" s="24"/>
      <c r="I760" s="24">
        <v>0.38</v>
      </c>
      <c r="J760" s="25">
        <f t="shared" si="35"/>
        <v>1.8620000000000001</v>
      </c>
      <c r="K760" s="26"/>
      <c r="L760" s="76" t="s">
        <v>135</v>
      </c>
    </row>
    <row r="761" spans="2:12" x14ac:dyDescent="0.2">
      <c r="B761" s="22"/>
      <c r="C761" s="22" t="s">
        <v>190</v>
      </c>
      <c r="D761" s="38" t="s">
        <v>191</v>
      </c>
      <c r="E761" s="24"/>
      <c r="F761" s="24">
        <v>1</v>
      </c>
      <c r="G761" s="24">
        <v>4.9000000000000004</v>
      </c>
      <c r="H761" s="24"/>
      <c r="I761" s="24">
        <v>0.38</v>
      </c>
      <c r="J761" s="25">
        <f t="shared" si="35"/>
        <v>1.8620000000000001</v>
      </c>
      <c r="K761" s="26"/>
      <c r="L761" s="76" t="s">
        <v>135</v>
      </c>
    </row>
    <row r="762" spans="2:12" x14ac:dyDescent="0.2">
      <c r="B762" s="22"/>
      <c r="C762" s="22" t="s">
        <v>192</v>
      </c>
      <c r="D762" s="38" t="s">
        <v>193</v>
      </c>
      <c r="E762" s="24"/>
      <c r="F762" s="24">
        <v>1</v>
      </c>
      <c r="G762" s="24">
        <v>7.1</v>
      </c>
      <c r="H762" s="24"/>
      <c r="I762" s="24">
        <v>0.38</v>
      </c>
      <c r="J762" s="25">
        <f t="shared" si="35"/>
        <v>2.698</v>
      </c>
      <c r="K762" s="26"/>
      <c r="L762" s="76" t="s">
        <v>135</v>
      </c>
    </row>
    <row r="763" spans="2:12" x14ac:dyDescent="0.2">
      <c r="B763" s="22"/>
      <c r="C763" s="22" t="s">
        <v>227</v>
      </c>
      <c r="D763" s="38" t="s">
        <v>226</v>
      </c>
      <c r="E763" s="24"/>
      <c r="F763" s="24">
        <v>1</v>
      </c>
      <c r="G763" s="24">
        <v>27.3</v>
      </c>
      <c r="H763" s="24"/>
      <c r="I763" s="24">
        <v>0.7</v>
      </c>
      <c r="J763" s="25">
        <f t="shared" si="35"/>
        <v>19.11</v>
      </c>
      <c r="K763" s="26"/>
      <c r="L763" s="76"/>
    </row>
    <row r="764" spans="2:12" x14ac:dyDescent="0.2">
      <c r="C764" s="22" t="s">
        <v>274</v>
      </c>
      <c r="D764" s="38" t="s">
        <v>275</v>
      </c>
      <c r="E764" s="24"/>
      <c r="F764" s="24">
        <v>1</v>
      </c>
      <c r="G764" s="24">
        <v>8.1999999999999993</v>
      </c>
      <c r="H764" s="24"/>
      <c r="I764" s="24">
        <v>0.42</v>
      </c>
      <c r="J764" s="25">
        <f t="shared" si="35"/>
        <v>3.4439999999999995</v>
      </c>
      <c r="K764" s="26"/>
      <c r="L764" s="76" t="s">
        <v>135</v>
      </c>
    </row>
    <row r="765" spans="2:12" x14ac:dyDescent="0.2">
      <c r="B765" s="22"/>
      <c r="C765" s="22"/>
      <c r="D765" s="38"/>
      <c r="E765" s="24"/>
      <c r="F765" s="24">
        <v>1</v>
      </c>
      <c r="G765" s="24">
        <v>29.5</v>
      </c>
      <c r="H765" s="24"/>
      <c r="I765" s="24">
        <v>0.38</v>
      </c>
      <c r="J765" s="25">
        <f t="shared" si="35"/>
        <v>11.21</v>
      </c>
      <c r="K765" s="26"/>
      <c r="L765" s="76" t="s">
        <v>135</v>
      </c>
    </row>
    <row r="766" spans="2:12" x14ac:dyDescent="0.2">
      <c r="B766" s="22"/>
      <c r="C766" s="22" t="s">
        <v>276</v>
      </c>
      <c r="D766" s="38" t="s">
        <v>277</v>
      </c>
      <c r="E766" s="24"/>
      <c r="F766" s="24">
        <v>1</v>
      </c>
      <c r="G766" s="24">
        <v>7.5</v>
      </c>
      <c r="H766" s="24"/>
      <c r="I766" s="24">
        <v>0.38</v>
      </c>
      <c r="J766" s="25">
        <f t="shared" si="35"/>
        <v>2.85</v>
      </c>
      <c r="K766" s="26"/>
      <c r="L766" s="76" t="s">
        <v>135</v>
      </c>
    </row>
    <row r="767" spans="2:12" x14ac:dyDescent="0.2">
      <c r="B767" s="22"/>
      <c r="C767" s="22" t="s">
        <v>278</v>
      </c>
      <c r="D767" s="38" t="s">
        <v>279</v>
      </c>
      <c r="E767" s="24"/>
      <c r="F767" s="24">
        <v>1</v>
      </c>
      <c r="G767" s="24">
        <v>7.5</v>
      </c>
      <c r="H767" s="24"/>
      <c r="I767" s="24">
        <v>0.42</v>
      </c>
      <c r="J767" s="25">
        <f t="shared" si="35"/>
        <v>3.15</v>
      </c>
      <c r="K767" s="26"/>
      <c r="L767" s="76" t="s">
        <v>135</v>
      </c>
    </row>
    <row r="768" spans="2:12" x14ac:dyDescent="0.2">
      <c r="B768" s="22"/>
      <c r="C768" s="22" t="s">
        <v>282</v>
      </c>
      <c r="D768" s="38" t="s">
        <v>283</v>
      </c>
      <c r="E768" s="24"/>
      <c r="F768" s="24">
        <v>1</v>
      </c>
      <c r="G768" s="24">
        <v>11.1</v>
      </c>
      <c r="H768" s="24"/>
      <c r="I768" s="24">
        <v>0.42</v>
      </c>
      <c r="J768" s="25">
        <f t="shared" si="35"/>
        <v>4.6619999999999999</v>
      </c>
      <c r="K768" s="26"/>
      <c r="L768" s="76" t="s">
        <v>135</v>
      </c>
    </row>
    <row r="769" spans="2:12" x14ac:dyDescent="0.2">
      <c r="B769" s="22"/>
      <c r="C769" s="22"/>
      <c r="D769" s="38"/>
      <c r="E769" s="24"/>
      <c r="F769" s="24">
        <v>1</v>
      </c>
      <c r="G769" s="24">
        <v>11.1</v>
      </c>
      <c r="H769" s="24"/>
      <c r="I769" s="24">
        <v>0.42</v>
      </c>
      <c r="J769" s="25">
        <f t="shared" si="35"/>
        <v>4.6619999999999999</v>
      </c>
      <c r="K769" s="26"/>
      <c r="L769" s="76" t="s">
        <v>135</v>
      </c>
    </row>
    <row r="770" spans="2:12" x14ac:dyDescent="0.2">
      <c r="B770" s="22"/>
      <c r="C770" s="22" t="s">
        <v>284</v>
      </c>
      <c r="D770" s="38" t="s">
        <v>285</v>
      </c>
      <c r="E770" s="24"/>
      <c r="F770" s="24">
        <v>1</v>
      </c>
      <c r="G770" s="24">
        <v>7.5</v>
      </c>
      <c r="H770" s="24"/>
      <c r="I770" s="24">
        <v>0.42</v>
      </c>
      <c r="J770" s="25">
        <f t="shared" si="35"/>
        <v>3.15</v>
      </c>
      <c r="K770" s="26"/>
      <c r="L770" s="76" t="s">
        <v>135</v>
      </c>
    </row>
    <row r="771" spans="2:12" x14ac:dyDescent="0.2">
      <c r="B771" s="22"/>
      <c r="C771" s="22"/>
      <c r="D771" s="38"/>
      <c r="E771" s="24"/>
      <c r="F771" s="24">
        <v>1</v>
      </c>
      <c r="G771" s="24">
        <v>7.5</v>
      </c>
      <c r="H771" s="24"/>
      <c r="I771" s="24">
        <v>0.38</v>
      </c>
      <c r="J771" s="25">
        <f t="shared" si="35"/>
        <v>2.85</v>
      </c>
      <c r="K771" s="26"/>
      <c r="L771" s="76" t="s">
        <v>135</v>
      </c>
    </row>
    <row r="772" spans="2:12" x14ac:dyDescent="0.2">
      <c r="B772" s="22"/>
      <c r="C772" s="22" t="s">
        <v>286</v>
      </c>
      <c r="D772" s="38" t="s">
        <v>259</v>
      </c>
      <c r="E772" s="24"/>
      <c r="F772" s="24">
        <v>1</v>
      </c>
      <c r="G772" s="24">
        <v>3.75</v>
      </c>
      <c r="H772" s="24"/>
      <c r="I772" s="24">
        <v>0.42</v>
      </c>
      <c r="J772" s="25">
        <f t="shared" si="35"/>
        <v>1.575</v>
      </c>
      <c r="K772" s="26"/>
      <c r="L772" s="76" t="s">
        <v>135</v>
      </c>
    </row>
    <row r="773" spans="2:12" x14ac:dyDescent="0.2">
      <c r="B773" s="22"/>
      <c r="C773" s="22"/>
      <c r="D773" s="38"/>
      <c r="E773" s="24"/>
      <c r="F773" s="24">
        <v>1</v>
      </c>
      <c r="G773" s="24">
        <v>3.75</v>
      </c>
      <c r="H773" s="24"/>
      <c r="I773" s="24">
        <v>0.38</v>
      </c>
      <c r="J773" s="25">
        <f t="shared" si="35"/>
        <v>1.425</v>
      </c>
      <c r="K773" s="26"/>
      <c r="L773" s="76" t="s">
        <v>135</v>
      </c>
    </row>
    <row r="774" spans="2:12" x14ac:dyDescent="0.2">
      <c r="B774" s="22"/>
      <c r="C774" s="22" t="s">
        <v>287</v>
      </c>
      <c r="D774" s="38" t="s">
        <v>288</v>
      </c>
      <c r="E774" s="24"/>
      <c r="F774" s="24">
        <v>1</v>
      </c>
      <c r="G774" s="24">
        <v>22.5</v>
      </c>
      <c r="H774" s="24"/>
      <c r="I774" s="24">
        <v>0.42</v>
      </c>
      <c r="J774" s="25">
        <f t="shared" si="35"/>
        <v>9.4499999999999993</v>
      </c>
      <c r="K774" s="26"/>
      <c r="L774" s="76" t="s">
        <v>135</v>
      </c>
    </row>
    <row r="775" spans="2:12" x14ac:dyDescent="0.2">
      <c r="B775" s="22"/>
      <c r="C775" s="22"/>
      <c r="D775" s="38"/>
      <c r="E775" s="24"/>
      <c r="F775" s="24">
        <v>1</v>
      </c>
      <c r="G775" s="24">
        <v>22.5</v>
      </c>
      <c r="H775" s="24"/>
      <c r="I775" s="24">
        <v>0.38</v>
      </c>
      <c r="J775" s="25">
        <f t="shared" si="35"/>
        <v>8.5500000000000007</v>
      </c>
      <c r="K775" s="26"/>
      <c r="L775" s="76" t="s">
        <v>135</v>
      </c>
    </row>
    <row r="776" spans="2:12" x14ac:dyDescent="0.2">
      <c r="B776" s="22"/>
      <c r="C776" s="22" t="s">
        <v>289</v>
      </c>
      <c r="D776" s="38" t="s">
        <v>259</v>
      </c>
      <c r="E776" s="24"/>
      <c r="F776" s="24">
        <v>1</v>
      </c>
      <c r="G776" s="24">
        <v>3.75</v>
      </c>
      <c r="H776" s="24"/>
      <c r="I776" s="24">
        <v>0.42</v>
      </c>
      <c r="J776" s="25">
        <f t="shared" si="35"/>
        <v>1.575</v>
      </c>
      <c r="K776" s="26"/>
      <c r="L776" s="76" t="s">
        <v>135</v>
      </c>
    </row>
    <row r="777" spans="2:12" x14ac:dyDescent="0.2">
      <c r="B777" s="22"/>
      <c r="C777" s="22"/>
      <c r="D777" s="38"/>
      <c r="E777" s="24"/>
      <c r="F777" s="24">
        <v>1</v>
      </c>
      <c r="G777" s="24">
        <v>3.75</v>
      </c>
      <c r="H777" s="24"/>
      <c r="I777" s="24">
        <v>0.38</v>
      </c>
      <c r="J777" s="25">
        <f t="shared" si="35"/>
        <v>1.425</v>
      </c>
      <c r="K777" s="26"/>
      <c r="L777" s="76" t="s">
        <v>135</v>
      </c>
    </row>
    <row r="778" spans="2:12" x14ac:dyDescent="0.2">
      <c r="B778" s="22"/>
      <c r="C778" s="22" t="s">
        <v>290</v>
      </c>
      <c r="D778" s="38" t="s">
        <v>291</v>
      </c>
      <c r="E778" s="24"/>
      <c r="F778" s="24">
        <v>1</v>
      </c>
      <c r="G778" s="24">
        <v>3.75</v>
      </c>
      <c r="H778" s="24"/>
      <c r="I778" s="24">
        <v>0.42</v>
      </c>
      <c r="J778" s="25">
        <f t="shared" si="35"/>
        <v>1.575</v>
      </c>
      <c r="K778" s="26"/>
      <c r="L778" s="76" t="s">
        <v>135</v>
      </c>
    </row>
    <row r="779" spans="2:12" x14ac:dyDescent="0.2">
      <c r="B779" s="22"/>
      <c r="C779" s="22"/>
      <c r="D779" s="38"/>
      <c r="E779" s="24"/>
      <c r="F779" s="24">
        <v>1</v>
      </c>
      <c r="G779" s="24">
        <v>3.75</v>
      </c>
      <c r="H779" s="24"/>
      <c r="I779" s="24">
        <v>0.38</v>
      </c>
      <c r="J779" s="25">
        <f t="shared" si="35"/>
        <v>1.425</v>
      </c>
      <c r="K779" s="26"/>
      <c r="L779" s="76" t="s">
        <v>135</v>
      </c>
    </row>
    <row r="780" spans="2:12" x14ac:dyDescent="0.2">
      <c r="B780" s="22"/>
      <c r="C780" s="22" t="s">
        <v>292</v>
      </c>
      <c r="D780" s="38" t="s">
        <v>293</v>
      </c>
      <c r="E780" s="24"/>
      <c r="F780" s="24">
        <v>1</v>
      </c>
      <c r="G780" s="24">
        <v>2.5</v>
      </c>
      <c r="H780" s="24"/>
      <c r="I780" s="24">
        <v>0.42</v>
      </c>
      <c r="J780" s="25">
        <f t="shared" si="35"/>
        <v>1.05</v>
      </c>
      <c r="K780" s="26"/>
      <c r="L780" s="76" t="s">
        <v>135</v>
      </c>
    </row>
    <row r="781" spans="2:12" x14ac:dyDescent="0.2">
      <c r="B781" s="22"/>
      <c r="C781" s="22"/>
      <c r="D781" s="38"/>
      <c r="E781" s="24"/>
      <c r="F781" s="24">
        <v>1</v>
      </c>
      <c r="G781" s="24">
        <v>2.5</v>
      </c>
      <c r="H781" s="24"/>
      <c r="I781" s="24">
        <v>0.38</v>
      </c>
      <c r="J781" s="25">
        <f t="shared" si="35"/>
        <v>0.95</v>
      </c>
      <c r="K781" s="26"/>
      <c r="L781" s="76" t="s">
        <v>135</v>
      </c>
    </row>
    <row r="782" spans="2:12" x14ac:dyDescent="0.2">
      <c r="B782" s="22"/>
      <c r="C782" s="22" t="s">
        <v>294</v>
      </c>
      <c r="D782" s="38" t="s">
        <v>295</v>
      </c>
      <c r="E782" s="24"/>
      <c r="F782" s="24">
        <v>1</v>
      </c>
      <c r="G782" s="24">
        <v>22.5</v>
      </c>
      <c r="H782" s="24"/>
      <c r="I782" s="24">
        <v>0.42</v>
      </c>
      <c r="J782" s="25">
        <f t="shared" si="35"/>
        <v>9.4499999999999993</v>
      </c>
      <c r="K782" s="26"/>
      <c r="L782" s="76" t="s">
        <v>135</v>
      </c>
    </row>
    <row r="783" spans="2:12" x14ac:dyDescent="0.2">
      <c r="B783" s="22"/>
      <c r="C783" s="22"/>
      <c r="D783" s="38"/>
      <c r="E783" s="24"/>
      <c r="F783" s="24">
        <v>1</v>
      </c>
      <c r="G783" s="24">
        <v>26.8</v>
      </c>
      <c r="H783" s="24"/>
      <c r="I783" s="24">
        <v>0.38</v>
      </c>
      <c r="J783" s="25">
        <f t="shared" si="35"/>
        <v>10.184000000000001</v>
      </c>
      <c r="K783" s="26"/>
      <c r="L783" s="76" t="s">
        <v>135</v>
      </c>
    </row>
    <row r="784" spans="2:12" x14ac:dyDescent="0.2">
      <c r="B784" s="22"/>
      <c r="C784" s="22" t="s">
        <v>194</v>
      </c>
      <c r="D784" s="38" t="s">
        <v>174</v>
      </c>
      <c r="E784" s="24"/>
      <c r="F784" s="24">
        <v>1</v>
      </c>
      <c r="G784" s="24">
        <v>29.25</v>
      </c>
      <c r="H784" s="24"/>
      <c r="I784" s="24">
        <v>0.42</v>
      </c>
      <c r="J784" s="25">
        <f t="shared" si="35"/>
        <v>12.285</v>
      </c>
      <c r="K784" s="26"/>
      <c r="L784" s="76" t="s">
        <v>135</v>
      </c>
    </row>
    <row r="785" spans="2:12" x14ac:dyDescent="0.2">
      <c r="B785" s="22"/>
      <c r="E785" s="24"/>
      <c r="F785" s="24">
        <v>1</v>
      </c>
      <c r="G785" s="24">
        <v>6.5</v>
      </c>
      <c r="H785" s="24"/>
      <c r="I785" s="24">
        <v>0.38</v>
      </c>
      <c r="J785" s="25">
        <f t="shared" si="35"/>
        <v>2.4700000000000002</v>
      </c>
      <c r="K785" s="26"/>
      <c r="L785" s="76" t="s">
        <v>135</v>
      </c>
    </row>
    <row r="786" spans="2:12" x14ac:dyDescent="0.2">
      <c r="B786" s="22"/>
      <c r="C786" s="22" t="s">
        <v>195</v>
      </c>
      <c r="D786" s="38" t="s">
        <v>187</v>
      </c>
      <c r="E786" s="24"/>
      <c r="F786" s="24">
        <v>1</v>
      </c>
      <c r="G786" s="24">
        <v>7.5</v>
      </c>
      <c r="H786" s="24"/>
      <c r="I786" s="24">
        <v>0.38</v>
      </c>
      <c r="J786" s="25">
        <f t="shared" si="35"/>
        <v>2.85</v>
      </c>
      <c r="K786" s="26"/>
      <c r="L786" s="76" t="s">
        <v>135</v>
      </c>
    </row>
    <row r="787" spans="2:12" x14ac:dyDescent="0.2">
      <c r="B787" s="22"/>
      <c r="C787" s="22" t="s">
        <v>204</v>
      </c>
      <c r="D787" s="38" t="s">
        <v>187</v>
      </c>
      <c r="E787" s="24"/>
      <c r="F787" s="24">
        <v>1</v>
      </c>
      <c r="G787" s="24">
        <v>6.4</v>
      </c>
      <c r="H787" s="24"/>
      <c r="I787" s="24">
        <v>0.38</v>
      </c>
      <c r="J787" s="25">
        <f t="shared" ref="J787:J808" si="36">+F787*G787*I787</f>
        <v>2.4320000000000004</v>
      </c>
      <c r="K787" s="26"/>
      <c r="L787" s="76" t="s">
        <v>135</v>
      </c>
    </row>
    <row r="788" spans="2:12" x14ac:dyDescent="0.2">
      <c r="B788" s="22"/>
      <c r="C788" s="22" t="s">
        <v>228</v>
      </c>
      <c r="D788" s="38" t="s">
        <v>226</v>
      </c>
      <c r="E788" s="24"/>
      <c r="F788" s="24">
        <v>1</v>
      </c>
      <c r="G788" s="24">
        <v>27.3</v>
      </c>
      <c r="H788" s="24"/>
      <c r="I788" s="24">
        <v>0.7</v>
      </c>
      <c r="J788" s="25">
        <f>+F788*G788*I788</f>
        <v>19.11</v>
      </c>
      <c r="K788" s="26"/>
      <c r="L788" s="76"/>
    </row>
    <row r="789" spans="2:12" x14ac:dyDescent="0.2">
      <c r="B789" s="22"/>
      <c r="C789" s="22" t="s">
        <v>298</v>
      </c>
      <c r="D789" s="38" t="s">
        <v>299</v>
      </c>
      <c r="E789" s="24"/>
      <c r="F789" s="24">
        <v>1</v>
      </c>
      <c r="G789" s="24">
        <v>37.5</v>
      </c>
      <c r="H789" s="24"/>
      <c r="I789" s="24">
        <v>0.38</v>
      </c>
      <c r="J789" s="25">
        <f t="shared" si="36"/>
        <v>14.25</v>
      </c>
      <c r="K789" s="26"/>
      <c r="L789" s="76" t="s">
        <v>135</v>
      </c>
    </row>
    <row r="790" spans="2:12" x14ac:dyDescent="0.2">
      <c r="B790" s="22"/>
      <c r="C790" s="22" t="s">
        <v>300</v>
      </c>
      <c r="D790" s="38" t="s">
        <v>301</v>
      </c>
      <c r="E790" s="24"/>
      <c r="F790" s="24">
        <v>1</v>
      </c>
      <c r="G790" s="24">
        <v>8.8000000000000007</v>
      </c>
      <c r="H790" s="24"/>
      <c r="I790" s="24">
        <v>0.38</v>
      </c>
      <c r="J790" s="25">
        <f t="shared" si="36"/>
        <v>3.3440000000000003</v>
      </c>
      <c r="K790" s="26"/>
      <c r="L790" s="76" t="s">
        <v>135</v>
      </c>
    </row>
    <row r="791" spans="2:12" x14ac:dyDescent="0.2">
      <c r="B791" s="22"/>
      <c r="C791" s="22" t="s">
        <v>302</v>
      </c>
      <c r="D791" s="38" t="s">
        <v>303</v>
      </c>
      <c r="E791" s="24"/>
      <c r="F791" s="24">
        <v>1</v>
      </c>
      <c r="G791" s="24">
        <v>7.9</v>
      </c>
      <c r="H791" s="24"/>
      <c r="I791" s="24">
        <v>0.38</v>
      </c>
      <c r="J791" s="25">
        <f t="shared" si="36"/>
        <v>3.0020000000000002</v>
      </c>
      <c r="K791" s="26"/>
      <c r="L791" s="76" t="s">
        <v>135</v>
      </c>
    </row>
    <row r="792" spans="2:12" x14ac:dyDescent="0.2">
      <c r="B792" s="22"/>
      <c r="C792" s="22" t="s">
        <v>304</v>
      </c>
      <c r="D792" s="38" t="s">
        <v>305</v>
      </c>
      <c r="E792" s="24"/>
      <c r="F792" s="24">
        <v>1</v>
      </c>
      <c r="G792" s="24">
        <v>7.3</v>
      </c>
      <c r="H792" s="24"/>
      <c r="I792" s="24">
        <v>0.38</v>
      </c>
      <c r="J792" s="25">
        <f t="shared" si="36"/>
        <v>2.774</v>
      </c>
      <c r="K792" s="26"/>
      <c r="L792" s="76" t="s">
        <v>135</v>
      </c>
    </row>
    <row r="793" spans="2:12" x14ac:dyDescent="0.2">
      <c r="B793" s="22"/>
      <c r="C793" s="22" t="s">
        <v>306</v>
      </c>
      <c r="D793" s="38" t="s">
        <v>307</v>
      </c>
      <c r="E793" s="24"/>
      <c r="F793" s="24">
        <v>1</v>
      </c>
      <c r="G793" s="24">
        <v>7.3</v>
      </c>
      <c r="H793" s="24"/>
      <c r="I793" s="24">
        <v>0.38</v>
      </c>
      <c r="J793" s="25">
        <f t="shared" si="36"/>
        <v>2.774</v>
      </c>
      <c r="K793" s="26"/>
      <c r="L793" s="76" t="s">
        <v>135</v>
      </c>
    </row>
    <row r="794" spans="2:12" x14ac:dyDescent="0.2">
      <c r="B794" s="22"/>
      <c r="C794" s="22" t="s">
        <v>308</v>
      </c>
      <c r="D794" s="38" t="s">
        <v>271</v>
      </c>
      <c r="E794" s="24"/>
      <c r="F794" s="24">
        <v>1</v>
      </c>
      <c r="G794" s="24">
        <v>7.3</v>
      </c>
      <c r="H794" s="24"/>
      <c r="I794" s="24">
        <v>0.38</v>
      </c>
      <c r="J794" s="25">
        <f t="shared" si="36"/>
        <v>2.774</v>
      </c>
      <c r="K794" s="26"/>
      <c r="L794" s="76" t="s">
        <v>135</v>
      </c>
    </row>
    <row r="795" spans="2:12" x14ac:dyDescent="0.2">
      <c r="B795" s="22"/>
      <c r="C795" s="22" t="s">
        <v>309</v>
      </c>
      <c r="D795" s="38" t="s">
        <v>310</v>
      </c>
      <c r="E795" s="24"/>
      <c r="F795" s="24">
        <v>1</v>
      </c>
      <c r="G795" s="24">
        <v>7.3</v>
      </c>
      <c r="H795" s="24"/>
      <c r="I795" s="24">
        <v>0.38</v>
      </c>
      <c r="J795" s="25">
        <f t="shared" si="36"/>
        <v>2.774</v>
      </c>
      <c r="K795" s="26"/>
      <c r="L795" s="76" t="s">
        <v>135</v>
      </c>
    </row>
    <row r="796" spans="2:12" x14ac:dyDescent="0.2">
      <c r="B796" s="22"/>
      <c r="C796" s="22" t="s">
        <v>311</v>
      </c>
      <c r="D796" s="38" t="s">
        <v>312</v>
      </c>
      <c r="E796" s="24"/>
      <c r="F796" s="24">
        <v>1</v>
      </c>
      <c r="G796" s="24">
        <v>3.65</v>
      </c>
      <c r="H796" s="24"/>
      <c r="I796" s="24">
        <v>0.38</v>
      </c>
      <c r="J796" s="25">
        <f t="shared" si="36"/>
        <v>1.387</v>
      </c>
      <c r="K796" s="26"/>
      <c r="L796" s="76" t="s">
        <v>135</v>
      </c>
    </row>
    <row r="797" spans="2:12" x14ac:dyDescent="0.2">
      <c r="B797" s="22"/>
      <c r="C797" s="22" t="s">
        <v>313</v>
      </c>
      <c r="D797" s="38" t="s">
        <v>303</v>
      </c>
      <c r="E797" s="24"/>
      <c r="F797" s="24">
        <v>1</v>
      </c>
      <c r="G797" s="24">
        <v>3.65</v>
      </c>
      <c r="H797" s="24"/>
      <c r="I797" s="24">
        <v>0.38</v>
      </c>
      <c r="J797" s="25">
        <f t="shared" si="36"/>
        <v>1.387</v>
      </c>
      <c r="K797" s="26"/>
      <c r="L797" s="76" t="s">
        <v>135</v>
      </c>
    </row>
    <row r="798" spans="2:12" x14ac:dyDescent="0.2">
      <c r="B798" s="22"/>
      <c r="C798" s="22" t="s">
        <v>314</v>
      </c>
      <c r="D798" s="38" t="s">
        <v>315</v>
      </c>
      <c r="E798" s="24"/>
      <c r="F798" s="24">
        <v>1</v>
      </c>
      <c r="G798" s="24">
        <v>15</v>
      </c>
      <c r="H798" s="24"/>
      <c r="I798" s="24">
        <v>0.38</v>
      </c>
      <c r="J798" s="25">
        <f t="shared" si="36"/>
        <v>5.7</v>
      </c>
      <c r="K798" s="26"/>
      <c r="L798" s="76" t="s">
        <v>135</v>
      </c>
    </row>
    <row r="799" spans="2:12" x14ac:dyDescent="0.2">
      <c r="B799" s="22"/>
      <c r="C799" s="22" t="s">
        <v>316</v>
      </c>
      <c r="D799" s="38" t="s">
        <v>303</v>
      </c>
      <c r="E799" s="24"/>
      <c r="F799" s="24">
        <v>1</v>
      </c>
      <c r="G799" s="24">
        <v>3.65</v>
      </c>
      <c r="H799" s="24"/>
      <c r="I799" s="24">
        <v>0.38</v>
      </c>
      <c r="J799" s="25">
        <f t="shared" si="36"/>
        <v>1.387</v>
      </c>
      <c r="K799" s="26"/>
      <c r="L799" s="76" t="s">
        <v>135</v>
      </c>
    </row>
    <row r="800" spans="2:12" x14ac:dyDescent="0.2">
      <c r="B800" s="22"/>
      <c r="C800" s="22" t="s">
        <v>317</v>
      </c>
      <c r="D800" s="38" t="s">
        <v>318</v>
      </c>
      <c r="E800" s="24"/>
      <c r="F800" s="24">
        <v>1</v>
      </c>
      <c r="G800" s="24">
        <v>7.3</v>
      </c>
      <c r="H800" s="24"/>
      <c r="I800" s="24">
        <v>0.38</v>
      </c>
      <c r="J800" s="25">
        <f t="shared" si="36"/>
        <v>2.774</v>
      </c>
      <c r="K800" s="26"/>
      <c r="L800" s="76" t="s">
        <v>135</v>
      </c>
    </row>
    <row r="801" spans="2:12" x14ac:dyDescent="0.2">
      <c r="B801" s="22"/>
      <c r="C801" s="22" t="s">
        <v>319</v>
      </c>
      <c r="D801" s="38" t="s">
        <v>320</v>
      </c>
      <c r="E801" s="24"/>
      <c r="F801" s="24">
        <v>1</v>
      </c>
      <c r="G801" s="24">
        <v>23</v>
      </c>
      <c r="H801" s="24"/>
      <c r="I801" s="24">
        <v>0.38</v>
      </c>
      <c r="J801" s="25">
        <f t="shared" si="36"/>
        <v>8.74</v>
      </c>
      <c r="K801" s="26"/>
      <c r="L801" s="76" t="s">
        <v>135</v>
      </c>
    </row>
    <row r="802" spans="2:12" x14ac:dyDescent="0.2">
      <c r="B802" s="22"/>
      <c r="C802" s="22" t="s">
        <v>321</v>
      </c>
      <c r="D802" s="38" t="s">
        <v>322</v>
      </c>
      <c r="E802" s="24"/>
      <c r="F802" s="24">
        <v>1</v>
      </c>
      <c r="G802" s="24">
        <v>36.4</v>
      </c>
      <c r="H802" s="24"/>
      <c r="I802" s="24">
        <v>0.38</v>
      </c>
      <c r="J802" s="25">
        <f t="shared" si="36"/>
        <v>13.831999999999999</v>
      </c>
      <c r="K802" s="26"/>
      <c r="L802" s="76" t="s">
        <v>135</v>
      </c>
    </row>
    <row r="803" spans="2:12" x14ac:dyDescent="0.2">
      <c r="B803" s="22"/>
      <c r="C803" s="22" t="s">
        <v>211</v>
      </c>
      <c r="D803" s="38" t="s">
        <v>212</v>
      </c>
      <c r="E803" s="24"/>
      <c r="F803" s="24">
        <v>1</v>
      </c>
      <c r="G803" s="24">
        <v>56.5</v>
      </c>
      <c r="H803" s="24"/>
      <c r="I803" s="24">
        <v>0.38</v>
      </c>
      <c r="J803" s="25">
        <f t="shared" si="36"/>
        <v>21.47</v>
      </c>
      <c r="K803" s="26"/>
      <c r="L803" s="76" t="s">
        <v>135</v>
      </c>
    </row>
    <row r="804" spans="2:12" x14ac:dyDescent="0.2">
      <c r="B804" s="22"/>
      <c r="C804" s="22" t="s">
        <v>213</v>
      </c>
      <c r="D804" s="38" t="s">
        <v>174</v>
      </c>
      <c r="E804" s="24"/>
      <c r="F804" s="24">
        <v>1</v>
      </c>
      <c r="G804" s="24">
        <v>41.8</v>
      </c>
      <c r="H804" s="24"/>
      <c r="I804" s="24">
        <v>0.38</v>
      </c>
      <c r="J804" s="25">
        <f t="shared" si="36"/>
        <v>15.883999999999999</v>
      </c>
      <c r="K804" s="26"/>
      <c r="L804" s="76" t="s">
        <v>135</v>
      </c>
    </row>
    <row r="805" spans="2:12" x14ac:dyDescent="0.2">
      <c r="B805" s="22"/>
      <c r="C805" s="22" t="s">
        <v>323</v>
      </c>
      <c r="D805" s="38" t="s">
        <v>324</v>
      </c>
      <c r="E805" s="24"/>
      <c r="F805" s="24">
        <v>1</v>
      </c>
      <c r="G805" s="24">
        <v>4</v>
      </c>
      <c r="H805" s="24"/>
      <c r="I805" s="24">
        <v>0.38</v>
      </c>
      <c r="J805" s="25">
        <f t="shared" si="36"/>
        <v>1.52</v>
      </c>
      <c r="K805" s="26"/>
      <c r="L805" s="76" t="s">
        <v>135</v>
      </c>
    </row>
    <row r="806" spans="2:12" x14ac:dyDescent="0.2">
      <c r="B806" s="22"/>
      <c r="C806" s="22" t="s">
        <v>214</v>
      </c>
      <c r="D806" s="38" t="s">
        <v>187</v>
      </c>
      <c r="E806" s="24"/>
      <c r="F806" s="24">
        <v>1</v>
      </c>
      <c r="G806" s="24">
        <v>7.5</v>
      </c>
      <c r="H806" s="24"/>
      <c r="I806" s="24">
        <v>0.38</v>
      </c>
      <c r="J806" s="25">
        <f t="shared" si="36"/>
        <v>2.85</v>
      </c>
      <c r="K806" s="26"/>
      <c r="L806" s="76" t="s">
        <v>135</v>
      </c>
    </row>
    <row r="807" spans="2:12" x14ac:dyDescent="0.2">
      <c r="B807" s="22"/>
      <c r="C807" s="22" t="s">
        <v>222</v>
      </c>
      <c r="D807" s="38" t="s">
        <v>187</v>
      </c>
      <c r="E807" s="24"/>
      <c r="F807" s="24">
        <v>1</v>
      </c>
      <c r="G807" s="24">
        <v>6.4</v>
      </c>
      <c r="H807" s="24"/>
      <c r="I807" s="24">
        <v>0.38</v>
      </c>
      <c r="J807" s="25">
        <f t="shared" si="36"/>
        <v>2.4320000000000004</v>
      </c>
      <c r="K807" s="26"/>
      <c r="L807" s="76" t="s">
        <v>135</v>
      </c>
    </row>
    <row r="808" spans="2:12" x14ac:dyDescent="0.2">
      <c r="B808" s="22"/>
      <c r="C808" s="22" t="s">
        <v>223</v>
      </c>
      <c r="D808" s="38" t="s">
        <v>224</v>
      </c>
      <c r="E808" s="24"/>
      <c r="F808" s="24">
        <v>1</v>
      </c>
      <c r="G808" s="24">
        <v>19</v>
      </c>
      <c r="H808" s="24"/>
      <c r="I808" s="24">
        <v>0.38</v>
      </c>
      <c r="J808" s="25">
        <f t="shared" si="36"/>
        <v>7.22</v>
      </c>
      <c r="K808" s="26"/>
      <c r="L808" s="76" t="s">
        <v>135</v>
      </c>
    </row>
    <row r="809" spans="2:12" ht="25.5" x14ac:dyDescent="0.2">
      <c r="B809" s="22" t="str">
        <f>'Presup '!C75</f>
        <v>10.4</v>
      </c>
      <c r="C809" s="22"/>
      <c r="D809" s="23" t="str">
        <f>'Presup '!D75</f>
        <v>Cielorraso placa de roca de yeso fonoabsorbente con aislación acústica</v>
      </c>
      <c r="E809" s="24" t="str">
        <f>'Presup '!E75</f>
        <v>m2</v>
      </c>
      <c r="F809" s="24"/>
      <c r="G809" s="24"/>
      <c r="H809" s="24"/>
      <c r="I809" s="24"/>
      <c r="J809" s="25"/>
      <c r="K809" s="62">
        <f>SUM(J810:J811)</f>
        <v>239.29999999999998</v>
      </c>
      <c r="L809" s="76" t="s">
        <v>135</v>
      </c>
    </row>
    <row r="810" spans="2:12" x14ac:dyDescent="0.2">
      <c r="B810" s="22"/>
      <c r="C810" s="22" t="s">
        <v>163</v>
      </c>
      <c r="D810" s="38" t="s">
        <v>164</v>
      </c>
      <c r="E810" s="24"/>
      <c r="F810" s="24"/>
      <c r="G810" s="24"/>
      <c r="H810" s="24"/>
      <c r="I810" s="24"/>
      <c r="J810" s="25">
        <v>148.19999999999999</v>
      </c>
      <c r="K810" s="26"/>
      <c r="L810" s="76" t="s">
        <v>135</v>
      </c>
    </row>
    <row r="811" spans="2:12" x14ac:dyDescent="0.2">
      <c r="B811" s="22"/>
      <c r="C811" s="22" t="s">
        <v>211</v>
      </c>
      <c r="D811" s="38" t="s">
        <v>212</v>
      </c>
      <c r="E811" s="24"/>
      <c r="F811" s="24"/>
      <c r="G811" s="24"/>
      <c r="H811" s="24"/>
      <c r="I811" s="24"/>
      <c r="J811" s="25">
        <v>91.1</v>
      </c>
      <c r="K811" s="26"/>
      <c r="L811" s="76" t="s">
        <v>135</v>
      </c>
    </row>
    <row r="812" spans="2:12" x14ac:dyDescent="0.2">
      <c r="B812" s="22" t="str">
        <f>'Presup '!C76</f>
        <v>10.5</v>
      </c>
      <c r="C812" s="22"/>
      <c r="D812" s="23" t="str">
        <f>'Presup '!D76</f>
        <v>Cielorraso desmontable (acceso pasillo)</v>
      </c>
      <c r="E812" s="24" t="str">
        <f>'Presup '!E76</f>
        <v>m2</v>
      </c>
      <c r="F812" s="24"/>
      <c r="G812" s="24"/>
      <c r="H812" s="24"/>
      <c r="I812" s="24"/>
      <c r="J812" s="25"/>
      <c r="K812" s="62">
        <f>SUM(J813:J815)</f>
        <v>34.56</v>
      </c>
      <c r="L812" s="76" t="s">
        <v>135</v>
      </c>
    </row>
    <row r="813" spans="2:12" x14ac:dyDescent="0.2">
      <c r="B813" s="22"/>
      <c r="C813" s="22" t="s">
        <v>173</v>
      </c>
      <c r="D813" s="38" t="s">
        <v>174</v>
      </c>
      <c r="E813" s="24"/>
      <c r="F813" s="24">
        <v>8</v>
      </c>
      <c r="G813" s="24">
        <v>0.6</v>
      </c>
      <c r="H813" s="24">
        <v>1.8</v>
      </c>
      <c r="I813" s="24"/>
      <c r="J813" s="25">
        <f>+F813*G813*H813</f>
        <v>8.64</v>
      </c>
      <c r="K813" s="77"/>
      <c r="L813" s="76" t="s">
        <v>135</v>
      </c>
    </row>
    <row r="814" spans="2:12" x14ac:dyDescent="0.2">
      <c r="B814" s="22"/>
      <c r="C814" s="22" t="s">
        <v>233</v>
      </c>
      <c r="D814" s="38" t="s">
        <v>174</v>
      </c>
      <c r="E814" s="24"/>
      <c r="F814" s="24">
        <v>12</v>
      </c>
      <c r="G814" s="24">
        <v>0.6</v>
      </c>
      <c r="H814" s="24">
        <v>1.8</v>
      </c>
      <c r="I814" s="24"/>
      <c r="J814" s="25">
        <f>+F814*G814*H814</f>
        <v>12.959999999999999</v>
      </c>
      <c r="K814" s="77"/>
      <c r="L814" s="76" t="s">
        <v>135</v>
      </c>
    </row>
    <row r="815" spans="2:12" x14ac:dyDescent="0.2">
      <c r="B815" s="22"/>
      <c r="C815" s="22" t="s">
        <v>194</v>
      </c>
      <c r="D815" s="38" t="s">
        <v>174</v>
      </c>
      <c r="E815" s="24"/>
      <c r="F815" s="24">
        <v>12</v>
      </c>
      <c r="G815" s="24">
        <v>0.6</v>
      </c>
      <c r="H815" s="24">
        <v>1.8</v>
      </c>
      <c r="I815" s="24"/>
      <c r="J815" s="25">
        <f>+F815*G815*H815</f>
        <v>12.959999999999999</v>
      </c>
      <c r="K815" s="77"/>
      <c r="L815" s="76" t="s">
        <v>135</v>
      </c>
    </row>
    <row r="816" spans="2:12" x14ac:dyDescent="0.2">
      <c r="B816" s="22" t="str">
        <f>'Presup '!C77</f>
        <v>10.6</v>
      </c>
      <c r="C816" s="22"/>
      <c r="D816" s="23" t="str">
        <f>'Presup '!D77</f>
        <v>Nivelación E.P.S. 44 cm sobre losa invertida</v>
      </c>
      <c r="E816" s="24" t="str">
        <f>'Presup '!E77</f>
        <v>m2</v>
      </c>
      <c r="F816" s="24"/>
      <c r="G816" s="24"/>
      <c r="H816" s="24"/>
      <c r="I816" s="24"/>
      <c r="J816" s="25"/>
      <c r="K816" s="62">
        <f>SUM(J817:J819)</f>
        <v>650.7195999999999</v>
      </c>
      <c r="L816" s="76" t="s">
        <v>135</v>
      </c>
    </row>
    <row r="817" spans="2:12" x14ac:dyDescent="0.2">
      <c r="B817" s="22"/>
      <c r="C817" s="22" t="s">
        <v>151</v>
      </c>
      <c r="D817" s="38" t="s">
        <v>152</v>
      </c>
      <c r="E817" s="24"/>
      <c r="F817" s="24">
        <v>1</v>
      </c>
      <c r="G817" s="24">
        <v>7.38</v>
      </c>
      <c r="H817" s="24">
        <v>13.92</v>
      </c>
      <c r="J817" s="25">
        <f>+F817*G817*H817</f>
        <v>102.7296</v>
      </c>
      <c r="K817" s="26"/>
      <c r="L817" s="76" t="s">
        <v>135</v>
      </c>
    </row>
    <row r="818" spans="2:12" x14ac:dyDescent="0.2">
      <c r="B818" s="22"/>
      <c r="C818" s="22" t="s">
        <v>153</v>
      </c>
      <c r="D818" s="38" t="s">
        <v>154</v>
      </c>
      <c r="E818" s="24"/>
      <c r="F818" s="24">
        <v>1</v>
      </c>
      <c r="G818" s="24">
        <v>97.6</v>
      </c>
      <c r="H818" s="24">
        <v>3</v>
      </c>
      <c r="J818" s="25">
        <f>+F818*G818*H818</f>
        <v>292.79999999999995</v>
      </c>
      <c r="K818" s="26"/>
      <c r="L818" s="76" t="s">
        <v>135</v>
      </c>
    </row>
    <row r="819" spans="2:12" x14ac:dyDescent="0.2">
      <c r="B819" s="22"/>
      <c r="C819" s="22" t="s">
        <v>155</v>
      </c>
      <c r="D819" s="38" t="s">
        <v>156</v>
      </c>
      <c r="E819" s="24"/>
      <c r="F819" s="24">
        <v>1</v>
      </c>
      <c r="G819" s="24">
        <v>15.1</v>
      </c>
      <c r="H819" s="24">
        <v>16.899999999999999</v>
      </c>
      <c r="J819" s="25">
        <f>+F819*G819*H819</f>
        <v>255.18999999999997</v>
      </c>
      <c r="K819" s="26"/>
      <c r="L819" s="76" t="s">
        <v>135</v>
      </c>
    </row>
    <row r="820" spans="2:12" x14ac:dyDescent="0.2">
      <c r="B820" s="27">
        <v>11</v>
      </c>
      <c r="C820" s="27"/>
      <c r="D820" s="21" t="str">
        <f>'Presup '!D78</f>
        <v>REVESTIMIENTOS</v>
      </c>
      <c r="E820" s="28"/>
      <c r="F820" s="28"/>
      <c r="G820" s="28"/>
      <c r="H820" s="28"/>
      <c r="I820" s="28"/>
      <c r="J820" s="29"/>
      <c r="K820" s="30"/>
      <c r="L820" s="76" t="s">
        <v>135</v>
      </c>
    </row>
    <row r="821" spans="2:12" x14ac:dyDescent="0.2">
      <c r="B821" s="22" t="str">
        <f>'Presup '!C79</f>
        <v>11.1</v>
      </c>
      <c r="C821" s="22"/>
      <c r="D821" s="23" t="str">
        <f>'Presup '!D79</f>
        <v>REVESTIMIENTOS PORCELANATO 60X60. Color tiza</v>
      </c>
      <c r="E821" s="24" t="str">
        <f>'Presup '!E79</f>
        <v>m2</v>
      </c>
      <c r="F821" s="24"/>
      <c r="G821" s="24"/>
      <c r="H821" s="24"/>
      <c r="I821" s="24"/>
      <c r="J821" s="25"/>
      <c r="K821" s="62">
        <f>SUM(J822:J890)</f>
        <v>758.91999999999962</v>
      </c>
      <c r="L821" s="76" t="s">
        <v>135</v>
      </c>
    </row>
    <row r="822" spans="2:12" x14ac:dyDescent="0.2">
      <c r="B822" s="22"/>
      <c r="C822" s="22" t="s">
        <v>119</v>
      </c>
      <c r="D822" s="38" t="s">
        <v>120</v>
      </c>
      <c r="E822" s="24"/>
      <c r="F822" s="24">
        <v>1</v>
      </c>
      <c r="G822" s="24">
        <v>14.2</v>
      </c>
      <c r="H822" s="24">
        <v>2.5</v>
      </c>
      <c r="I822" s="24"/>
      <c r="J822" s="25">
        <f t="shared" ref="J822:J853" si="37">+F822*G822*H822</f>
        <v>35.5</v>
      </c>
      <c r="K822" s="26"/>
      <c r="L822" s="76" t="s">
        <v>135</v>
      </c>
    </row>
    <row r="823" spans="2:12" x14ac:dyDescent="0.2">
      <c r="B823" s="22"/>
      <c r="C823" s="22" t="s">
        <v>165</v>
      </c>
      <c r="D823" s="38" t="s">
        <v>166</v>
      </c>
      <c r="E823" s="24"/>
      <c r="F823" s="24">
        <v>1</v>
      </c>
      <c r="G823" s="24">
        <v>22.2</v>
      </c>
      <c r="H823" s="24">
        <v>2.5</v>
      </c>
      <c r="I823" s="24"/>
      <c r="J823" s="25">
        <f t="shared" si="37"/>
        <v>55.5</v>
      </c>
      <c r="K823" s="26"/>
      <c r="L823" s="76" t="s">
        <v>135</v>
      </c>
    </row>
    <row r="824" spans="2:12" x14ac:dyDescent="0.2">
      <c r="B824" s="22"/>
      <c r="C824" s="22"/>
      <c r="D824" s="38" t="s">
        <v>366</v>
      </c>
      <c r="E824" s="24"/>
      <c r="F824" s="24">
        <v>-1</v>
      </c>
      <c r="G824" s="24">
        <v>1</v>
      </c>
      <c r="H824" s="24">
        <v>1.2</v>
      </c>
      <c r="I824" s="24"/>
      <c r="J824" s="25">
        <f t="shared" si="37"/>
        <v>-1.2</v>
      </c>
      <c r="K824" s="26"/>
      <c r="L824" s="76" t="s">
        <v>135</v>
      </c>
    </row>
    <row r="825" spans="2:12" x14ac:dyDescent="0.2">
      <c r="B825" s="22"/>
      <c r="C825" s="22" t="s">
        <v>167</v>
      </c>
      <c r="D825" s="38" t="s">
        <v>168</v>
      </c>
      <c r="E825" s="24"/>
      <c r="F825" s="24">
        <v>1</v>
      </c>
      <c r="G825" s="24">
        <v>6.4</v>
      </c>
      <c r="H825" s="24">
        <v>2.5</v>
      </c>
      <c r="I825" s="24"/>
      <c r="J825" s="25">
        <f t="shared" si="37"/>
        <v>16</v>
      </c>
      <c r="K825" s="26"/>
      <c r="L825" s="76" t="s">
        <v>135</v>
      </c>
    </row>
    <row r="826" spans="2:12" x14ac:dyDescent="0.2">
      <c r="B826" s="22"/>
      <c r="C826" s="22"/>
      <c r="D826" s="38" t="s">
        <v>366</v>
      </c>
      <c r="E826" s="24"/>
      <c r="F826" s="24">
        <v>-1</v>
      </c>
      <c r="G826" s="24">
        <v>0.8</v>
      </c>
      <c r="H826" s="24">
        <v>2</v>
      </c>
      <c r="I826" s="24"/>
      <c r="J826" s="25">
        <f t="shared" si="37"/>
        <v>-1.6</v>
      </c>
      <c r="K826" s="26"/>
      <c r="L826" s="76" t="s">
        <v>135</v>
      </c>
    </row>
    <row r="827" spans="2:12" x14ac:dyDescent="0.2">
      <c r="B827" s="22"/>
      <c r="C827" s="22"/>
      <c r="D827" s="38"/>
      <c r="E827" s="24"/>
      <c r="F827" s="24">
        <v>1</v>
      </c>
      <c r="G827" s="24">
        <v>6.4</v>
      </c>
      <c r="H827" s="24">
        <v>2.5</v>
      </c>
      <c r="I827" s="24"/>
      <c r="J827" s="25">
        <f t="shared" si="37"/>
        <v>16</v>
      </c>
      <c r="K827" s="26"/>
      <c r="L827" s="76" t="s">
        <v>135</v>
      </c>
    </row>
    <row r="828" spans="2:12" x14ac:dyDescent="0.2">
      <c r="B828" s="22"/>
      <c r="C828" s="22"/>
      <c r="D828" s="38" t="s">
        <v>366</v>
      </c>
      <c r="E828" s="24"/>
      <c r="F828" s="24">
        <v>-1</v>
      </c>
      <c r="G828" s="24">
        <v>0.8</v>
      </c>
      <c r="H828" s="24">
        <v>2</v>
      </c>
      <c r="I828" s="24"/>
      <c r="J828" s="25">
        <f t="shared" si="37"/>
        <v>-1.6</v>
      </c>
      <c r="K828" s="26"/>
      <c r="L828" s="76" t="s">
        <v>135</v>
      </c>
    </row>
    <row r="829" spans="2:12" x14ac:dyDescent="0.2">
      <c r="B829" s="22"/>
      <c r="C829" s="22"/>
      <c r="D829" s="38"/>
      <c r="E829" s="24"/>
      <c r="F829" s="24">
        <v>1</v>
      </c>
      <c r="G829" s="24">
        <v>7.6</v>
      </c>
      <c r="H829" s="24">
        <v>2.5</v>
      </c>
      <c r="I829" s="24"/>
      <c r="J829" s="25">
        <f t="shared" si="37"/>
        <v>19</v>
      </c>
      <c r="K829" s="26"/>
      <c r="L829" s="76" t="s">
        <v>135</v>
      </c>
    </row>
    <row r="830" spans="2:12" x14ac:dyDescent="0.2">
      <c r="B830" s="22"/>
      <c r="C830" s="22"/>
      <c r="D830" s="38" t="s">
        <v>366</v>
      </c>
      <c r="E830" s="24"/>
      <c r="F830" s="24">
        <v>-1</v>
      </c>
      <c r="G830" s="24">
        <v>0.8</v>
      </c>
      <c r="H830" s="24">
        <v>2</v>
      </c>
      <c r="I830" s="24"/>
      <c r="J830" s="25">
        <f t="shared" si="37"/>
        <v>-1.6</v>
      </c>
      <c r="K830" s="26"/>
      <c r="L830" s="76" t="s">
        <v>135</v>
      </c>
    </row>
    <row r="831" spans="2:12" x14ac:dyDescent="0.2">
      <c r="B831" s="22"/>
      <c r="C831" s="22" t="s">
        <v>175</v>
      </c>
      <c r="D831" s="38" t="s">
        <v>176</v>
      </c>
      <c r="E831" s="24"/>
      <c r="F831" s="24">
        <v>1</v>
      </c>
      <c r="G831" s="24">
        <v>8.1999999999999993</v>
      </c>
      <c r="H831" s="24">
        <v>2.5</v>
      </c>
      <c r="I831" s="24"/>
      <c r="J831" s="25">
        <f t="shared" si="37"/>
        <v>20.5</v>
      </c>
      <c r="K831" s="26"/>
      <c r="L831" s="76" t="s">
        <v>135</v>
      </c>
    </row>
    <row r="832" spans="2:12" x14ac:dyDescent="0.2">
      <c r="B832" s="22"/>
      <c r="C832" s="22"/>
      <c r="D832" s="38" t="s">
        <v>366</v>
      </c>
      <c r="E832" s="24"/>
      <c r="F832" s="24">
        <v>-2</v>
      </c>
      <c r="G832" s="24">
        <v>0.8</v>
      </c>
      <c r="H832" s="24">
        <v>2</v>
      </c>
      <c r="I832" s="24"/>
      <c r="J832" s="25">
        <f t="shared" si="37"/>
        <v>-3.2</v>
      </c>
      <c r="K832" s="26"/>
      <c r="L832" s="76" t="s">
        <v>135</v>
      </c>
    </row>
    <row r="833" spans="2:12" x14ac:dyDescent="0.2">
      <c r="B833" s="22"/>
      <c r="C833" s="22" t="s">
        <v>177</v>
      </c>
      <c r="D833" s="38" t="s">
        <v>178</v>
      </c>
      <c r="E833" s="24"/>
      <c r="F833" s="24">
        <v>1</v>
      </c>
      <c r="G833" s="24">
        <v>11.6</v>
      </c>
      <c r="H833" s="24">
        <v>2.5</v>
      </c>
      <c r="I833" s="24"/>
      <c r="J833" s="25">
        <f t="shared" si="37"/>
        <v>29</v>
      </c>
      <c r="K833" s="26"/>
      <c r="L833" s="76" t="s">
        <v>135</v>
      </c>
    </row>
    <row r="834" spans="2:12" x14ac:dyDescent="0.2">
      <c r="B834" s="22"/>
      <c r="C834" s="22"/>
      <c r="D834" s="38" t="s">
        <v>366</v>
      </c>
      <c r="E834" s="24"/>
      <c r="F834" s="24">
        <v>-1</v>
      </c>
      <c r="G834" s="24">
        <v>0.8</v>
      </c>
      <c r="H834" s="24">
        <v>2</v>
      </c>
      <c r="I834" s="24"/>
      <c r="J834" s="25">
        <f t="shared" si="37"/>
        <v>-1.6</v>
      </c>
      <c r="K834" s="26"/>
      <c r="L834" s="76" t="s">
        <v>135</v>
      </c>
    </row>
    <row r="835" spans="2:12" x14ac:dyDescent="0.2">
      <c r="B835" s="22"/>
      <c r="C835" s="22" t="s">
        <v>179</v>
      </c>
      <c r="D835" s="38" t="s">
        <v>180</v>
      </c>
      <c r="E835" s="24"/>
      <c r="F835" s="24">
        <v>1</v>
      </c>
      <c r="G835" s="24">
        <v>11.6</v>
      </c>
      <c r="H835" s="24">
        <v>2.5</v>
      </c>
      <c r="I835" s="24"/>
      <c r="J835" s="25">
        <f t="shared" si="37"/>
        <v>29</v>
      </c>
      <c r="K835" s="26"/>
      <c r="L835" s="76" t="s">
        <v>135</v>
      </c>
    </row>
    <row r="836" spans="2:12" x14ac:dyDescent="0.2">
      <c r="B836" s="22"/>
      <c r="C836" s="22"/>
      <c r="D836" s="38" t="s">
        <v>366</v>
      </c>
      <c r="E836" s="24"/>
      <c r="F836" s="24">
        <v>-1</v>
      </c>
      <c r="G836" s="24">
        <v>0.8</v>
      </c>
      <c r="H836" s="24">
        <v>2</v>
      </c>
      <c r="I836" s="24"/>
      <c r="J836" s="25">
        <f t="shared" si="37"/>
        <v>-1.6</v>
      </c>
      <c r="K836" s="26"/>
      <c r="L836" s="76" t="s">
        <v>135</v>
      </c>
    </row>
    <row r="837" spans="2:12" x14ac:dyDescent="0.2">
      <c r="B837" s="22"/>
      <c r="C837" s="22" t="s">
        <v>239</v>
      </c>
      <c r="D837" s="38" t="s">
        <v>210</v>
      </c>
      <c r="E837" s="24"/>
      <c r="F837" s="24">
        <v>1</v>
      </c>
      <c r="G837" s="24">
        <v>6.9</v>
      </c>
      <c r="H837" s="24">
        <v>2.5</v>
      </c>
      <c r="I837" s="24"/>
      <c r="J837" s="25">
        <f t="shared" si="37"/>
        <v>17.25</v>
      </c>
      <c r="K837" s="26"/>
      <c r="L837" s="76" t="s">
        <v>135</v>
      </c>
    </row>
    <row r="838" spans="2:12" x14ac:dyDescent="0.2">
      <c r="B838" s="22"/>
      <c r="C838" s="22"/>
      <c r="D838" s="38" t="s">
        <v>366</v>
      </c>
      <c r="E838" s="24"/>
      <c r="F838" s="24">
        <v>-1</v>
      </c>
      <c r="G838" s="24">
        <v>0.8</v>
      </c>
      <c r="H838" s="24">
        <v>2</v>
      </c>
      <c r="I838" s="24"/>
      <c r="J838" s="25">
        <f t="shared" si="37"/>
        <v>-1.6</v>
      </c>
      <c r="K838" s="26"/>
      <c r="L838" s="76" t="s">
        <v>135</v>
      </c>
    </row>
    <row r="839" spans="2:12" x14ac:dyDescent="0.2">
      <c r="B839" s="22"/>
      <c r="C839" s="22" t="s">
        <v>239</v>
      </c>
      <c r="D839" s="38" t="s">
        <v>210</v>
      </c>
      <c r="E839" s="24"/>
      <c r="F839" s="24">
        <v>1</v>
      </c>
      <c r="G839" s="24">
        <v>6.9</v>
      </c>
      <c r="H839" s="24">
        <v>2.5</v>
      </c>
      <c r="I839" s="24"/>
      <c r="J839" s="25">
        <f t="shared" si="37"/>
        <v>17.25</v>
      </c>
      <c r="K839" s="26"/>
      <c r="L839" s="76" t="s">
        <v>135</v>
      </c>
    </row>
    <row r="840" spans="2:12" x14ac:dyDescent="0.2">
      <c r="B840" s="22"/>
      <c r="C840" s="22"/>
      <c r="D840" s="38" t="s">
        <v>366</v>
      </c>
      <c r="E840" s="24"/>
      <c r="F840" s="24">
        <v>-1</v>
      </c>
      <c r="G840" s="24">
        <v>0.8</v>
      </c>
      <c r="H840" s="24">
        <v>2</v>
      </c>
      <c r="I840" s="24"/>
      <c r="J840" s="25">
        <f t="shared" si="37"/>
        <v>-1.6</v>
      </c>
      <c r="K840" s="26"/>
      <c r="L840" s="76" t="s">
        <v>135</v>
      </c>
    </row>
    <row r="841" spans="2:12" x14ac:dyDescent="0.2">
      <c r="B841" s="22"/>
      <c r="C841" s="22" t="s">
        <v>229</v>
      </c>
      <c r="D841" s="38" t="s">
        <v>230</v>
      </c>
      <c r="E841" s="24"/>
      <c r="F841" s="24">
        <v>1</v>
      </c>
      <c r="G841" s="24">
        <v>6.9</v>
      </c>
      <c r="H841" s="24">
        <v>2.5</v>
      </c>
      <c r="I841" s="24"/>
      <c r="J841" s="25">
        <f t="shared" si="37"/>
        <v>17.25</v>
      </c>
      <c r="K841" s="26"/>
      <c r="L841" s="76" t="s">
        <v>135</v>
      </c>
    </row>
    <row r="842" spans="2:12" x14ac:dyDescent="0.2">
      <c r="B842" s="22"/>
      <c r="C842" s="22"/>
      <c r="D842" s="38" t="s">
        <v>366</v>
      </c>
      <c r="E842" s="24"/>
      <c r="F842" s="24">
        <v>-1</v>
      </c>
      <c r="G842" s="24">
        <v>0.8</v>
      </c>
      <c r="H842" s="24">
        <v>2</v>
      </c>
      <c r="I842" s="24"/>
      <c r="J842" s="25">
        <f t="shared" si="37"/>
        <v>-1.6</v>
      </c>
      <c r="K842" s="26"/>
      <c r="L842" s="76" t="s">
        <v>135</v>
      </c>
    </row>
    <row r="843" spans="2:12" x14ac:dyDescent="0.2">
      <c r="B843" s="22"/>
      <c r="C843" s="22" t="s">
        <v>234</v>
      </c>
      <c r="D843" s="38" t="s">
        <v>187</v>
      </c>
      <c r="E843" s="24"/>
      <c r="F843" s="24">
        <v>1</v>
      </c>
      <c r="G843" s="24">
        <v>2.5</v>
      </c>
      <c r="H843" s="24">
        <v>0.6</v>
      </c>
      <c r="I843" s="24"/>
      <c r="J843" s="25">
        <f t="shared" si="37"/>
        <v>1.5</v>
      </c>
      <c r="K843" s="26"/>
      <c r="L843" s="76" t="s">
        <v>135</v>
      </c>
    </row>
    <row r="844" spans="2:12" x14ac:dyDescent="0.2">
      <c r="B844" s="22"/>
      <c r="C844" s="22" t="s">
        <v>235</v>
      </c>
      <c r="D844" s="38" t="s">
        <v>176</v>
      </c>
      <c r="E844" s="24"/>
      <c r="F844" s="24">
        <v>1</v>
      </c>
      <c r="G844" s="24">
        <v>8.1999999999999993</v>
      </c>
      <c r="H844" s="24">
        <v>2.5</v>
      </c>
      <c r="I844" s="24"/>
      <c r="J844" s="25">
        <f t="shared" si="37"/>
        <v>20.5</v>
      </c>
      <c r="K844" s="26"/>
      <c r="L844" s="76" t="s">
        <v>135</v>
      </c>
    </row>
    <row r="845" spans="2:12" x14ac:dyDescent="0.2">
      <c r="B845" s="22"/>
      <c r="C845" s="22"/>
      <c r="D845" s="38" t="s">
        <v>366</v>
      </c>
      <c r="E845" s="24"/>
      <c r="F845" s="24">
        <v>-1</v>
      </c>
      <c r="G845" s="24">
        <v>0.8</v>
      </c>
      <c r="H845" s="24">
        <v>2</v>
      </c>
      <c r="I845" s="24"/>
      <c r="J845" s="25">
        <f t="shared" si="37"/>
        <v>-1.6</v>
      </c>
      <c r="K845" s="26"/>
      <c r="L845" s="76" t="s">
        <v>135</v>
      </c>
    </row>
    <row r="846" spans="2:12" x14ac:dyDescent="0.2">
      <c r="B846" s="22"/>
      <c r="C846" s="22" t="s">
        <v>236</v>
      </c>
      <c r="D846" s="38" t="s">
        <v>178</v>
      </c>
      <c r="E846" s="24"/>
      <c r="F846" s="24">
        <v>1</v>
      </c>
      <c r="G846" s="24">
        <v>11.6</v>
      </c>
      <c r="H846" s="24">
        <v>2.5</v>
      </c>
      <c r="I846" s="24"/>
      <c r="J846" s="25">
        <f t="shared" si="37"/>
        <v>29</v>
      </c>
      <c r="K846" s="26"/>
      <c r="L846" s="76" t="s">
        <v>135</v>
      </c>
    </row>
    <row r="847" spans="2:12" x14ac:dyDescent="0.2">
      <c r="B847" s="22"/>
      <c r="C847" s="22"/>
      <c r="D847" s="38" t="s">
        <v>366</v>
      </c>
      <c r="E847" s="24"/>
      <c r="F847" s="24">
        <v>-1</v>
      </c>
      <c r="G847" s="24">
        <v>0.8</v>
      </c>
      <c r="H847" s="24">
        <v>2</v>
      </c>
      <c r="I847" s="24"/>
      <c r="J847" s="25">
        <f t="shared" si="37"/>
        <v>-1.6</v>
      </c>
      <c r="K847" s="26"/>
      <c r="L847" s="76" t="s">
        <v>135</v>
      </c>
    </row>
    <row r="848" spans="2:12" x14ac:dyDescent="0.2">
      <c r="B848" s="22"/>
      <c r="C848" s="22" t="s">
        <v>237</v>
      </c>
      <c r="D848" s="38" t="s">
        <v>180</v>
      </c>
      <c r="E848" s="24"/>
      <c r="F848" s="24">
        <v>1</v>
      </c>
      <c r="G848" s="24">
        <v>11.6</v>
      </c>
      <c r="H848" s="24">
        <v>2.5</v>
      </c>
      <c r="I848" s="24"/>
      <c r="J848" s="25">
        <f t="shared" si="37"/>
        <v>29</v>
      </c>
      <c r="K848" s="26"/>
      <c r="L848" s="76" t="s">
        <v>135</v>
      </c>
    </row>
    <row r="849" spans="2:12" x14ac:dyDescent="0.2">
      <c r="B849" s="22"/>
      <c r="C849" s="22"/>
      <c r="D849" s="38" t="s">
        <v>366</v>
      </c>
      <c r="E849" s="24"/>
      <c r="F849" s="24">
        <v>-1</v>
      </c>
      <c r="G849" s="24">
        <v>0.8</v>
      </c>
      <c r="H849" s="24">
        <v>2</v>
      </c>
      <c r="I849" s="24"/>
      <c r="J849" s="25">
        <f t="shared" si="37"/>
        <v>-1.6</v>
      </c>
      <c r="K849" s="26"/>
      <c r="L849" s="76" t="s">
        <v>135</v>
      </c>
    </row>
    <row r="850" spans="2:12" x14ac:dyDescent="0.2">
      <c r="B850" s="22"/>
      <c r="C850" s="22" t="s">
        <v>183</v>
      </c>
      <c r="D850" s="38" t="s">
        <v>180</v>
      </c>
      <c r="E850" s="24"/>
      <c r="F850" s="24">
        <v>1</v>
      </c>
      <c r="G850" s="24">
        <v>11.6</v>
      </c>
      <c r="H850" s="24">
        <v>2.5</v>
      </c>
      <c r="I850" s="24"/>
      <c r="J850" s="25">
        <f t="shared" si="37"/>
        <v>29</v>
      </c>
      <c r="K850" s="26"/>
      <c r="L850" s="76" t="s">
        <v>135</v>
      </c>
    </row>
    <row r="851" spans="2:12" x14ac:dyDescent="0.2">
      <c r="B851" s="22"/>
      <c r="C851" s="22"/>
      <c r="D851" s="38" t="s">
        <v>366</v>
      </c>
      <c r="E851" s="24"/>
      <c r="F851" s="24">
        <v>-1</v>
      </c>
      <c r="G851" s="24">
        <v>0.8</v>
      </c>
      <c r="H851" s="24">
        <v>2</v>
      </c>
      <c r="I851" s="24"/>
      <c r="J851" s="25">
        <f t="shared" si="37"/>
        <v>-1.6</v>
      </c>
      <c r="K851" s="26"/>
      <c r="L851" s="76" t="s">
        <v>135</v>
      </c>
    </row>
    <row r="852" spans="2:12" x14ac:dyDescent="0.2">
      <c r="B852" s="22"/>
      <c r="C852" s="22" t="s">
        <v>184</v>
      </c>
      <c r="D852" s="38" t="s">
        <v>178</v>
      </c>
      <c r="E852" s="24"/>
      <c r="F852" s="24">
        <v>1</v>
      </c>
      <c r="G852" s="24">
        <v>11.6</v>
      </c>
      <c r="H852" s="24">
        <v>2.5</v>
      </c>
      <c r="I852" s="24"/>
      <c r="J852" s="25">
        <f t="shared" si="37"/>
        <v>29</v>
      </c>
      <c r="K852" s="26"/>
      <c r="L852" s="76" t="s">
        <v>135</v>
      </c>
    </row>
    <row r="853" spans="2:12" x14ac:dyDescent="0.2">
      <c r="B853" s="22"/>
      <c r="C853" s="22"/>
      <c r="D853" s="38" t="s">
        <v>366</v>
      </c>
      <c r="E853" s="24"/>
      <c r="F853" s="24">
        <v>-1</v>
      </c>
      <c r="G853" s="24">
        <v>0.8</v>
      </c>
      <c r="H853" s="24">
        <v>2</v>
      </c>
      <c r="I853" s="24"/>
      <c r="J853" s="25">
        <f t="shared" si="37"/>
        <v>-1.6</v>
      </c>
      <c r="K853" s="26"/>
      <c r="L853" s="76" t="s">
        <v>135</v>
      </c>
    </row>
    <row r="854" spans="2:12" x14ac:dyDescent="0.2">
      <c r="B854" s="22"/>
      <c r="C854" s="22" t="s">
        <v>185</v>
      </c>
      <c r="D854" s="38" t="s">
        <v>176</v>
      </c>
      <c r="E854" s="24"/>
      <c r="F854" s="24">
        <v>1</v>
      </c>
      <c r="G854" s="24">
        <v>8.1999999999999993</v>
      </c>
      <c r="H854" s="24">
        <v>2.5</v>
      </c>
      <c r="I854" s="24"/>
      <c r="J854" s="25">
        <f t="shared" ref="J854:J890" si="38">+F854*G854*H854</f>
        <v>20.5</v>
      </c>
      <c r="K854" s="26"/>
      <c r="L854" s="76" t="s">
        <v>135</v>
      </c>
    </row>
    <row r="855" spans="2:12" x14ac:dyDescent="0.2">
      <c r="B855" s="22"/>
      <c r="C855" s="22"/>
      <c r="D855" s="38" t="s">
        <v>366</v>
      </c>
      <c r="E855" s="24"/>
      <c r="F855" s="24">
        <v>-1</v>
      </c>
      <c r="G855" s="24">
        <v>0.8</v>
      </c>
      <c r="H855" s="24">
        <v>2</v>
      </c>
      <c r="I855" s="24"/>
      <c r="J855" s="25">
        <f t="shared" si="38"/>
        <v>-1.6</v>
      </c>
      <c r="K855" s="26"/>
      <c r="L855" s="76" t="s">
        <v>135</v>
      </c>
    </row>
    <row r="856" spans="2:12" x14ac:dyDescent="0.2">
      <c r="B856" s="22"/>
      <c r="C856" s="22" t="s">
        <v>186</v>
      </c>
      <c r="D856" s="38" t="s">
        <v>187</v>
      </c>
      <c r="E856" s="24"/>
      <c r="F856" s="24">
        <v>1</v>
      </c>
      <c r="G856" s="24">
        <v>2.5</v>
      </c>
      <c r="H856" s="24">
        <v>0.6</v>
      </c>
      <c r="I856" s="24"/>
      <c r="J856" s="25">
        <f t="shared" si="38"/>
        <v>1.5</v>
      </c>
      <c r="K856" s="26"/>
      <c r="L856" s="76" t="s">
        <v>135</v>
      </c>
    </row>
    <row r="857" spans="2:12" x14ac:dyDescent="0.2">
      <c r="B857" s="22"/>
      <c r="C857" s="22" t="s">
        <v>195</v>
      </c>
      <c r="D857" s="38" t="s">
        <v>187</v>
      </c>
      <c r="E857" s="24"/>
      <c r="F857" s="24">
        <v>1</v>
      </c>
      <c r="G857" s="24">
        <v>2.5</v>
      </c>
      <c r="H857" s="24">
        <v>0.6</v>
      </c>
      <c r="I857" s="24"/>
      <c r="J857" s="25">
        <f t="shared" si="38"/>
        <v>1.5</v>
      </c>
      <c r="K857" s="26"/>
      <c r="L857" s="76" t="s">
        <v>135</v>
      </c>
    </row>
    <row r="858" spans="2:12" x14ac:dyDescent="0.2">
      <c r="B858" s="22"/>
      <c r="C858" s="22" t="s">
        <v>196</v>
      </c>
      <c r="D858" s="38" t="s">
        <v>176</v>
      </c>
      <c r="E858" s="24"/>
      <c r="F858" s="24">
        <v>1</v>
      </c>
      <c r="G858" s="24">
        <v>8.1999999999999993</v>
      </c>
      <c r="H858" s="24">
        <v>2.5</v>
      </c>
      <c r="I858" s="24"/>
      <c r="J858" s="25">
        <f t="shared" si="38"/>
        <v>20.5</v>
      </c>
      <c r="K858" s="26"/>
      <c r="L858" s="76" t="s">
        <v>135</v>
      </c>
    </row>
    <row r="859" spans="2:12" x14ac:dyDescent="0.2">
      <c r="B859" s="22"/>
      <c r="C859" s="22"/>
      <c r="D859" s="38" t="s">
        <v>366</v>
      </c>
      <c r="E859" s="24"/>
      <c r="F859" s="24">
        <v>-1</v>
      </c>
      <c r="G859" s="24">
        <v>0.8</v>
      </c>
      <c r="H859" s="24">
        <v>2</v>
      </c>
      <c r="I859" s="24"/>
      <c r="J859" s="25">
        <f t="shared" si="38"/>
        <v>-1.6</v>
      </c>
      <c r="K859" s="26"/>
      <c r="L859" s="76" t="s">
        <v>135</v>
      </c>
    </row>
    <row r="860" spans="2:12" x14ac:dyDescent="0.2">
      <c r="B860" s="22"/>
      <c r="C860" s="22" t="s">
        <v>197</v>
      </c>
      <c r="D860" s="38" t="s">
        <v>178</v>
      </c>
      <c r="E860" s="24"/>
      <c r="F860" s="24">
        <v>1</v>
      </c>
      <c r="G860" s="24">
        <v>11.6</v>
      </c>
      <c r="H860" s="24">
        <v>2.5</v>
      </c>
      <c r="I860" s="24"/>
      <c r="J860" s="25">
        <f t="shared" si="38"/>
        <v>29</v>
      </c>
      <c r="K860" s="26"/>
      <c r="L860" s="76" t="s">
        <v>135</v>
      </c>
    </row>
    <row r="861" spans="2:12" x14ac:dyDescent="0.2">
      <c r="B861" s="22"/>
      <c r="C861" s="22"/>
      <c r="D861" s="38" t="s">
        <v>366</v>
      </c>
      <c r="E861" s="24"/>
      <c r="F861" s="24">
        <v>-1</v>
      </c>
      <c r="G861" s="24">
        <v>0.8</v>
      </c>
      <c r="H861" s="24">
        <v>2</v>
      </c>
      <c r="I861" s="24"/>
      <c r="J861" s="25">
        <f t="shared" si="38"/>
        <v>-1.6</v>
      </c>
      <c r="K861" s="26"/>
      <c r="L861" s="76" t="s">
        <v>135</v>
      </c>
    </row>
    <row r="862" spans="2:12" x14ac:dyDescent="0.2">
      <c r="B862" s="22"/>
      <c r="C862" s="22" t="s">
        <v>198</v>
      </c>
      <c r="D862" s="38" t="s">
        <v>180</v>
      </c>
      <c r="E862" s="24"/>
      <c r="F862" s="24">
        <v>1</v>
      </c>
      <c r="G862" s="24">
        <v>11.6</v>
      </c>
      <c r="H862" s="24">
        <v>2.5</v>
      </c>
      <c r="I862" s="24"/>
      <c r="J862" s="25">
        <f t="shared" si="38"/>
        <v>29</v>
      </c>
      <c r="K862" s="26"/>
      <c r="L862" s="76" t="s">
        <v>135</v>
      </c>
    </row>
    <row r="863" spans="2:12" x14ac:dyDescent="0.2">
      <c r="B863" s="22"/>
      <c r="C863" s="22"/>
      <c r="D863" s="38" t="s">
        <v>366</v>
      </c>
      <c r="E863" s="24"/>
      <c r="F863" s="24">
        <v>-1</v>
      </c>
      <c r="G863" s="24">
        <v>0.8</v>
      </c>
      <c r="H863" s="24">
        <v>2</v>
      </c>
      <c r="I863" s="24"/>
      <c r="J863" s="25">
        <f t="shared" si="38"/>
        <v>-1.6</v>
      </c>
      <c r="K863" s="26"/>
      <c r="L863" s="76" t="s">
        <v>135</v>
      </c>
    </row>
    <row r="864" spans="2:12" x14ac:dyDescent="0.2">
      <c r="B864" s="22"/>
      <c r="C864" s="22" t="s">
        <v>201</v>
      </c>
      <c r="D864" s="38" t="s">
        <v>180</v>
      </c>
      <c r="E864" s="24"/>
      <c r="F864" s="24">
        <v>1</v>
      </c>
      <c r="G864" s="24">
        <v>11.6</v>
      </c>
      <c r="H864" s="24">
        <v>2.5</v>
      </c>
      <c r="I864" s="24"/>
      <c r="J864" s="25">
        <f t="shared" si="38"/>
        <v>29</v>
      </c>
      <c r="K864" s="26"/>
      <c r="L864" s="76" t="s">
        <v>135</v>
      </c>
    </row>
    <row r="865" spans="2:12" x14ac:dyDescent="0.2">
      <c r="B865" s="22"/>
      <c r="C865" s="22"/>
      <c r="D865" s="38" t="s">
        <v>366</v>
      </c>
      <c r="E865" s="24"/>
      <c r="F865" s="24">
        <v>-1</v>
      </c>
      <c r="G865" s="24">
        <v>0.8</v>
      </c>
      <c r="H865" s="24">
        <v>2</v>
      </c>
      <c r="I865" s="24"/>
      <c r="J865" s="25">
        <f t="shared" si="38"/>
        <v>-1.6</v>
      </c>
      <c r="K865" s="26"/>
      <c r="L865" s="76" t="s">
        <v>135</v>
      </c>
    </row>
    <row r="866" spans="2:12" x14ac:dyDescent="0.2">
      <c r="B866" s="22"/>
      <c r="C866" s="22" t="s">
        <v>202</v>
      </c>
      <c r="D866" s="38" t="s">
        <v>178</v>
      </c>
      <c r="E866" s="24"/>
      <c r="F866" s="24">
        <v>1</v>
      </c>
      <c r="G866" s="24">
        <v>11.6</v>
      </c>
      <c r="H866" s="24">
        <v>2.5</v>
      </c>
      <c r="I866" s="24"/>
      <c r="J866" s="25">
        <f t="shared" si="38"/>
        <v>29</v>
      </c>
      <c r="K866" s="26"/>
      <c r="L866" s="76" t="s">
        <v>135</v>
      </c>
    </row>
    <row r="867" spans="2:12" x14ac:dyDescent="0.2">
      <c r="B867" s="22"/>
      <c r="C867" s="22"/>
      <c r="D867" s="38" t="s">
        <v>366</v>
      </c>
      <c r="E867" s="24"/>
      <c r="F867" s="24">
        <v>-1</v>
      </c>
      <c r="G867" s="24">
        <v>0.8</v>
      </c>
      <c r="H867" s="24">
        <v>2</v>
      </c>
      <c r="I867" s="24"/>
      <c r="J867" s="25">
        <f t="shared" si="38"/>
        <v>-1.6</v>
      </c>
      <c r="K867" s="26"/>
      <c r="L867" s="76" t="s">
        <v>135</v>
      </c>
    </row>
    <row r="868" spans="2:12" x14ac:dyDescent="0.2">
      <c r="B868" s="22"/>
      <c r="C868" s="22" t="s">
        <v>203</v>
      </c>
      <c r="D868" s="38" t="s">
        <v>176</v>
      </c>
      <c r="E868" s="24"/>
      <c r="F868" s="24">
        <v>1</v>
      </c>
      <c r="G868" s="24">
        <v>8.1999999999999993</v>
      </c>
      <c r="H868" s="24">
        <v>2.5</v>
      </c>
      <c r="I868" s="24"/>
      <c r="J868" s="25">
        <f t="shared" si="38"/>
        <v>20.5</v>
      </c>
      <c r="K868" s="26"/>
      <c r="L868" s="76" t="s">
        <v>135</v>
      </c>
    </row>
    <row r="869" spans="2:12" x14ac:dyDescent="0.2">
      <c r="B869" s="22"/>
      <c r="C869" s="22"/>
      <c r="D869" s="38" t="s">
        <v>366</v>
      </c>
      <c r="E869" s="24"/>
      <c r="F869" s="24">
        <v>-1</v>
      </c>
      <c r="G869" s="24">
        <v>0.8</v>
      </c>
      <c r="H869" s="24">
        <v>2</v>
      </c>
      <c r="I869" s="24"/>
      <c r="J869" s="25">
        <f t="shared" si="38"/>
        <v>-1.6</v>
      </c>
      <c r="K869" s="26"/>
      <c r="L869" s="76" t="s">
        <v>135</v>
      </c>
    </row>
    <row r="870" spans="2:12" x14ac:dyDescent="0.2">
      <c r="B870" s="22"/>
      <c r="C870" s="22" t="s">
        <v>204</v>
      </c>
      <c r="D870" s="38" t="s">
        <v>187</v>
      </c>
      <c r="E870" s="24"/>
      <c r="F870" s="24">
        <v>1</v>
      </c>
      <c r="G870" s="24">
        <v>2.5</v>
      </c>
      <c r="H870" s="24">
        <v>0.6</v>
      </c>
      <c r="I870" s="24"/>
      <c r="J870" s="25">
        <f t="shared" si="38"/>
        <v>1.5</v>
      </c>
      <c r="K870" s="26"/>
      <c r="L870" s="76" t="s">
        <v>135</v>
      </c>
    </row>
    <row r="871" spans="2:12" x14ac:dyDescent="0.2">
      <c r="B871" s="22"/>
      <c r="C871" s="22" t="s">
        <v>207</v>
      </c>
      <c r="D871" s="38" t="s">
        <v>208</v>
      </c>
      <c r="E871" s="24"/>
      <c r="F871" s="24">
        <v>1</v>
      </c>
      <c r="G871" s="24">
        <v>9.5</v>
      </c>
      <c r="H871" s="24">
        <v>2.5</v>
      </c>
      <c r="I871" s="24"/>
      <c r="J871" s="25">
        <f t="shared" si="38"/>
        <v>23.75</v>
      </c>
      <c r="K871" s="26"/>
      <c r="L871" s="76" t="s">
        <v>135</v>
      </c>
    </row>
    <row r="872" spans="2:12" x14ac:dyDescent="0.2">
      <c r="B872" s="22"/>
      <c r="C872" s="22"/>
      <c r="D872" s="38" t="s">
        <v>366</v>
      </c>
      <c r="E872" s="24"/>
      <c r="F872" s="24">
        <v>-1</v>
      </c>
      <c r="G872" s="24">
        <v>0.8</v>
      </c>
      <c r="H872" s="24">
        <v>2</v>
      </c>
      <c r="I872" s="24"/>
      <c r="J872" s="25">
        <f t="shared" si="38"/>
        <v>-1.6</v>
      </c>
      <c r="K872" s="26"/>
      <c r="L872" s="76" t="s">
        <v>135</v>
      </c>
    </row>
    <row r="873" spans="2:12" x14ac:dyDescent="0.2">
      <c r="B873" s="22"/>
      <c r="C873" s="22" t="s">
        <v>209</v>
      </c>
      <c r="D873" s="38" t="s">
        <v>210</v>
      </c>
      <c r="E873" s="24"/>
      <c r="F873" s="24">
        <v>1</v>
      </c>
      <c r="G873" s="24">
        <v>6.9</v>
      </c>
      <c r="H873" s="24">
        <v>2.5</v>
      </c>
      <c r="I873" s="24"/>
      <c r="J873" s="25">
        <f t="shared" si="38"/>
        <v>17.25</v>
      </c>
      <c r="K873" s="26"/>
      <c r="L873" s="76" t="s">
        <v>135</v>
      </c>
    </row>
    <row r="874" spans="2:12" x14ac:dyDescent="0.2">
      <c r="B874" s="22"/>
      <c r="C874" s="22"/>
      <c r="D874" s="38" t="s">
        <v>366</v>
      </c>
      <c r="E874" s="24"/>
      <c r="F874" s="24">
        <v>-1</v>
      </c>
      <c r="G874" s="24">
        <v>0.8</v>
      </c>
      <c r="H874" s="24">
        <v>2</v>
      </c>
      <c r="I874" s="24"/>
      <c r="J874" s="25">
        <f t="shared" si="38"/>
        <v>-1.6</v>
      </c>
      <c r="K874" s="26"/>
      <c r="L874" s="76" t="s">
        <v>135</v>
      </c>
    </row>
    <row r="875" spans="2:12" x14ac:dyDescent="0.2">
      <c r="B875" s="22"/>
      <c r="C875" s="22" t="s">
        <v>209</v>
      </c>
      <c r="D875" s="38" t="s">
        <v>210</v>
      </c>
      <c r="E875" s="24"/>
      <c r="F875" s="24">
        <v>1</v>
      </c>
      <c r="G875" s="24">
        <v>6.9</v>
      </c>
      <c r="H875" s="24">
        <v>2.5</v>
      </c>
      <c r="I875" s="24"/>
      <c r="J875" s="25">
        <f t="shared" si="38"/>
        <v>17.25</v>
      </c>
      <c r="K875" s="26"/>
      <c r="L875" s="76" t="s">
        <v>135</v>
      </c>
    </row>
    <row r="876" spans="2:12" x14ac:dyDescent="0.2">
      <c r="B876" s="22"/>
      <c r="C876" s="22"/>
      <c r="D876" s="38" t="s">
        <v>366</v>
      </c>
      <c r="E876" s="24"/>
      <c r="F876" s="24">
        <v>-1</v>
      </c>
      <c r="G876" s="24">
        <v>0.8</v>
      </c>
      <c r="H876" s="24">
        <v>2</v>
      </c>
      <c r="I876" s="24"/>
      <c r="J876" s="25">
        <f t="shared" si="38"/>
        <v>-1.6</v>
      </c>
      <c r="K876" s="26"/>
      <c r="L876" s="76" t="s">
        <v>135</v>
      </c>
    </row>
    <row r="877" spans="2:12" x14ac:dyDescent="0.2">
      <c r="B877" s="22"/>
      <c r="C877" s="22" t="s">
        <v>214</v>
      </c>
      <c r="D877" s="38" t="s">
        <v>187</v>
      </c>
      <c r="E877" s="24"/>
      <c r="F877" s="24">
        <v>1</v>
      </c>
      <c r="G877" s="24">
        <v>2.5</v>
      </c>
      <c r="H877" s="24">
        <v>0.6</v>
      </c>
      <c r="I877" s="24"/>
      <c r="J877" s="25">
        <f t="shared" si="38"/>
        <v>1.5</v>
      </c>
      <c r="K877" s="26"/>
      <c r="L877" s="76" t="s">
        <v>135</v>
      </c>
    </row>
    <row r="878" spans="2:12" x14ac:dyDescent="0.2">
      <c r="B878" s="22"/>
      <c r="C878" s="22" t="s">
        <v>215</v>
      </c>
      <c r="D878" s="38" t="s">
        <v>176</v>
      </c>
      <c r="E878" s="24"/>
      <c r="F878" s="24">
        <v>1</v>
      </c>
      <c r="G878" s="24">
        <v>8.1999999999999993</v>
      </c>
      <c r="H878" s="24">
        <v>2.5</v>
      </c>
      <c r="I878" s="24"/>
      <c r="J878" s="25">
        <f t="shared" si="38"/>
        <v>20.5</v>
      </c>
      <c r="K878" s="26"/>
      <c r="L878" s="76" t="s">
        <v>135</v>
      </c>
    </row>
    <row r="879" spans="2:12" x14ac:dyDescent="0.2">
      <c r="B879" s="22"/>
      <c r="C879" s="22"/>
      <c r="D879" s="38" t="s">
        <v>366</v>
      </c>
      <c r="E879" s="24"/>
      <c r="F879" s="24">
        <v>-1</v>
      </c>
      <c r="G879" s="24">
        <v>0.8</v>
      </c>
      <c r="H879" s="24">
        <v>2</v>
      </c>
      <c r="I879" s="24"/>
      <c r="J879" s="25">
        <f t="shared" si="38"/>
        <v>-1.6</v>
      </c>
      <c r="K879" s="26"/>
      <c r="L879" s="76" t="s">
        <v>135</v>
      </c>
    </row>
    <row r="880" spans="2:12" x14ac:dyDescent="0.2">
      <c r="B880" s="22"/>
      <c r="C880" s="22" t="s">
        <v>216</v>
      </c>
      <c r="D880" s="38" t="s">
        <v>178</v>
      </c>
      <c r="E880" s="24"/>
      <c r="F880" s="24">
        <v>1</v>
      </c>
      <c r="G880" s="24">
        <v>11.6</v>
      </c>
      <c r="H880" s="24">
        <v>2.5</v>
      </c>
      <c r="I880" s="24"/>
      <c r="J880" s="25">
        <f t="shared" si="38"/>
        <v>29</v>
      </c>
      <c r="K880" s="26"/>
      <c r="L880" s="76" t="s">
        <v>135</v>
      </c>
    </row>
    <row r="881" spans="2:12" x14ac:dyDescent="0.2">
      <c r="B881" s="22"/>
      <c r="C881" s="22"/>
      <c r="D881" s="38" t="s">
        <v>366</v>
      </c>
      <c r="E881" s="24"/>
      <c r="F881" s="24">
        <v>-1</v>
      </c>
      <c r="G881" s="24">
        <v>0.8</v>
      </c>
      <c r="H881" s="24">
        <v>2</v>
      </c>
      <c r="I881" s="24"/>
      <c r="J881" s="25">
        <f t="shared" si="38"/>
        <v>-1.6</v>
      </c>
      <c r="K881" s="26"/>
      <c r="L881" s="76" t="s">
        <v>135</v>
      </c>
    </row>
    <row r="882" spans="2:12" x14ac:dyDescent="0.2">
      <c r="B882" s="22"/>
      <c r="C882" s="22" t="s">
        <v>217</v>
      </c>
      <c r="D882" s="38" t="s">
        <v>180</v>
      </c>
      <c r="E882" s="24"/>
      <c r="F882" s="24">
        <v>1</v>
      </c>
      <c r="G882" s="24">
        <v>11.6</v>
      </c>
      <c r="H882" s="24">
        <v>2.5</v>
      </c>
      <c r="I882" s="24"/>
      <c r="J882" s="25">
        <f t="shared" si="38"/>
        <v>29</v>
      </c>
      <c r="K882" s="26"/>
      <c r="L882" s="76" t="s">
        <v>135</v>
      </c>
    </row>
    <row r="883" spans="2:12" x14ac:dyDescent="0.2">
      <c r="B883" s="22"/>
      <c r="C883" s="22"/>
      <c r="D883" s="38" t="s">
        <v>366</v>
      </c>
      <c r="E883" s="24"/>
      <c r="F883" s="24">
        <v>-1</v>
      </c>
      <c r="G883" s="24">
        <v>0.8</v>
      </c>
      <c r="H883" s="24">
        <v>2</v>
      </c>
      <c r="I883" s="24"/>
      <c r="J883" s="25">
        <f t="shared" si="38"/>
        <v>-1.6</v>
      </c>
      <c r="K883" s="26"/>
      <c r="L883" s="76" t="s">
        <v>135</v>
      </c>
    </row>
    <row r="884" spans="2:12" x14ac:dyDescent="0.2">
      <c r="B884" s="22"/>
      <c r="C884" s="22" t="s">
        <v>219</v>
      </c>
      <c r="D884" s="38" t="s">
        <v>180</v>
      </c>
      <c r="E884" s="24"/>
      <c r="F884" s="24">
        <v>1</v>
      </c>
      <c r="G884" s="24">
        <v>11.6</v>
      </c>
      <c r="H884" s="24">
        <v>2.5</v>
      </c>
      <c r="I884" s="24"/>
      <c r="J884" s="25">
        <f t="shared" si="38"/>
        <v>29</v>
      </c>
      <c r="K884" s="26"/>
      <c r="L884" s="76" t="s">
        <v>135</v>
      </c>
    </row>
    <row r="885" spans="2:12" x14ac:dyDescent="0.2">
      <c r="B885" s="22"/>
      <c r="C885" s="22"/>
      <c r="D885" s="38" t="s">
        <v>366</v>
      </c>
      <c r="E885" s="24"/>
      <c r="F885" s="24">
        <v>-1</v>
      </c>
      <c r="G885" s="24">
        <v>0.8</v>
      </c>
      <c r="H885" s="24">
        <v>2</v>
      </c>
      <c r="I885" s="24"/>
      <c r="J885" s="25">
        <f t="shared" si="38"/>
        <v>-1.6</v>
      </c>
      <c r="K885" s="26"/>
      <c r="L885" s="76" t="s">
        <v>135</v>
      </c>
    </row>
    <row r="886" spans="2:12" x14ac:dyDescent="0.2">
      <c r="B886" s="22"/>
      <c r="C886" s="22" t="s">
        <v>220</v>
      </c>
      <c r="D886" s="38" t="s">
        <v>178</v>
      </c>
      <c r="E886" s="24"/>
      <c r="F886" s="24">
        <v>1</v>
      </c>
      <c r="G886" s="24">
        <v>11.6</v>
      </c>
      <c r="H886" s="24">
        <v>2.5</v>
      </c>
      <c r="I886" s="24"/>
      <c r="J886" s="25">
        <f t="shared" si="38"/>
        <v>29</v>
      </c>
      <c r="K886" s="26"/>
      <c r="L886" s="76" t="s">
        <v>135</v>
      </c>
    </row>
    <row r="887" spans="2:12" x14ac:dyDescent="0.2">
      <c r="B887" s="22"/>
      <c r="C887" s="22"/>
      <c r="D887" s="38" t="s">
        <v>366</v>
      </c>
      <c r="E887" s="24"/>
      <c r="F887" s="24">
        <v>-1</v>
      </c>
      <c r="G887" s="24">
        <v>0.8</v>
      </c>
      <c r="H887" s="24">
        <v>2</v>
      </c>
      <c r="I887" s="24"/>
      <c r="J887" s="25">
        <f t="shared" si="38"/>
        <v>-1.6</v>
      </c>
      <c r="K887" s="26"/>
      <c r="L887" s="76" t="s">
        <v>135</v>
      </c>
    </row>
    <row r="888" spans="2:12" x14ac:dyDescent="0.2">
      <c r="B888" s="22"/>
      <c r="C888" s="22" t="s">
        <v>221</v>
      </c>
      <c r="D888" s="38" t="s">
        <v>176</v>
      </c>
      <c r="E888" s="24"/>
      <c r="F888" s="24">
        <v>1</v>
      </c>
      <c r="G888" s="24">
        <v>8.1999999999999993</v>
      </c>
      <c r="H888" s="24">
        <v>2.5</v>
      </c>
      <c r="I888" s="24"/>
      <c r="J888" s="25">
        <f t="shared" si="38"/>
        <v>20.5</v>
      </c>
      <c r="K888" s="26"/>
      <c r="L888" s="76" t="s">
        <v>135</v>
      </c>
    </row>
    <row r="889" spans="2:12" x14ac:dyDescent="0.2">
      <c r="B889" s="22"/>
      <c r="C889" s="22"/>
      <c r="D889" s="38" t="s">
        <v>366</v>
      </c>
      <c r="E889" s="24"/>
      <c r="F889" s="24">
        <v>-1</v>
      </c>
      <c r="G889" s="24">
        <v>0.8</v>
      </c>
      <c r="H889" s="24">
        <v>2</v>
      </c>
      <c r="I889" s="24"/>
      <c r="J889" s="25">
        <f t="shared" si="38"/>
        <v>-1.6</v>
      </c>
      <c r="K889" s="26"/>
      <c r="L889" s="76" t="s">
        <v>135</v>
      </c>
    </row>
    <row r="890" spans="2:12" x14ac:dyDescent="0.2">
      <c r="B890" s="22"/>
      <c r="C890" s="22" t="s">
        <v>222</v>
      </c>
      <c r="D890" s="38" t="s">
        <v>187</v>
      </c>
      <c r="E890" s="24"/>
      <c r="F890" s="24">
        <v>1</v>
      </c>
      <c r="G890" s="24">
        <v>1.2</v>
      </c>
      <c r="H890" s="24">
        <v>0.6</v>
      </c>
      <c r="I890" s="24"/>
      <c r="J890" s="25">
        <f t="shared" si="38"/>
        <v>0.72</v>
      </c>
      <c r="K890" s="26"/>
      <c r="L890" s="76" t="s">
        <v>135</v>
      </c>
    </row>
    <row r="891" spans="2:12" x14ac:dyDescent="0.2">
      <c r="B891" s="22" t="str">
        <f>'Presup '!C80</f>
        <v>11.2</v>
      </c>
      <c r="C891" s="22"/>
      <c r="D891" s="23" t="str">
        <f>'Presup '!D80</f>
        <v xml:space="preserve">REVESTIMIENTO DE MADERA MULTILAMINADA </v>
      </c>
      <c r="E891" s="24" t="str">
        <f>'Presup '!E80</f>
        <v>m2</v>
      </c>
      <c r="F891" s="24"/>
      <c r="G891" s="24"/>
      <c r="H891" s="24"/>
      <c r="I891" s="24"/>
      <c r="J891" s="25"/>
      <c r="K891" s="62">
        <f>SUM(J893:J923)</f>
        <v>645.21999999999991</v>
      </c>
      <c r="L891" s="76" t="s">
        <v>135</v>
      </c>
    </row>
    <row r="892" spans="2:12" x14ac:dyDescent="0.2">
      <c r="B892" s="22"/>
      <c r="C892" s="22" t="s">
        <v>173</v>
      </c>
      <c r="D892" s="38" t="s">
        <v>174</v>
      </c>
      <c r="E892" s="24"/>
      <c r="F892" s="24"/>
      <c r="G892" s="24"/>
      <c r="H892" s="24"/>
      <c r="I892" s="24"/>
      <c r="J892" s="25"/>
      <c r="K892" s="26"/>
      <c r="L892" s="76" t="s">
        <v>135</v>
      </c>
    </row>
    <row r="893" spans="2:12" x14ac:dyDescent="0.2">
      <c r="B893" s="22"/>
      <c r="C893" s="22"/>
      <c r="D893" s="38" t="s">
        <v>369</v>
      </c>
      <c r="E893" s="24"/>
      <c r="F893" s="24">
        <v>1</v>
      </c>
      <c r="G893" s="24">
        <v>10.8</v>
      </c>
      <c r="H893" s="24">
        <v>2.5</v>
      </c>
      <c r="I893" s="24"/>
      <c r="J893" s="25">
        <f>+F893*G893*H893</f>
        <v>27</v>
      </c>
      <c r="K893" s="26"/>
      <c r="L893" s="76" t="s">
        <v>135</v>
      </c>
    </row>
    <row r="894" spans="2:12" x14ac:dyDescent="0.2">
      <c r="B894" s="22"/>
      <c r="C894" s="22"/>
      <c r="D894" s="38" t="s">
        <v>367</v>
      </c>
      <c r="E894" s="24"/>
      <c r="F894" s="24">
        <v>2</v>
      </c>
      <c r="G894" s="24">
        <v>0.15</v>
      </c>
      <c r="H894" s="24">
        <v>2.5</v>
      </c>
      <c r="I894" s="24"/>
      <c r="J894" s="25">
        <f>+F894*G894*H894</f>
        <v>0.75</v>
      </c>
      <c r="K894" s="26"/>
      <c r="L894" s="76" t="s">
        <v>135</v>
      </c>
    </row>
    <row r="895" spans="2:12" x14ac:dyDescent="0.2">
      <c r="B895" s="22"/>
      <c r="C895" s="22"/>
      <c r="D895" s="38" t="s">
        <v>368</v>
      </c>
      <c r="E895" s="24"/>
      <c r="F895" s="24">
        <v>1</v>
      </c>
      <c r="G895" s="24">
        <v>20.3</v>
      </c>
      <c r="H895" s="24">
        <v>2.5</v>
      </c>
      <c r="I895" s="24"/>
      <c r="J895" s="25">
        <f>+F895*G895*H895</f>
        <v>50.75</v>
      </c>
      <c r="K895" s="26"/>
      <c r="L895" s="76" t="s">
        <v>135</v>
      </c>
    </row>
    <row r="896" spans="2:12" x14ac:dyDescent="0.2">
      <c r="B896" s="22"/>
      <c r="C896" s="22" t="s">
        <v>225</v>
      </c>
      <c r="D896" s="38" t="s">
        <v>226</v>
      </c>
      <c r="E896" s="24"/>
      <c r="F896" s="24">
        <v>2</v>
      </c>
      <c r="G896" s="24">
        <v>7.5</v>
      </c>
      <c r="H896" s="24"/>
      <c r="I896" s="24">
        <v>1.1200000000000001</v>
      </c>
      <c r="J896" s="25">
        <f>+F896*G896*I896</f>
        <v>16.8</v>
      </c>
      <c r="K896" s="26"/>
      <c r="L896" s="76" t="s">
        <v>135</v>
      </c>
    </row>
    <row r="897" spans="2:12" x14ac:dyDescent="0.2">
      <c r="B897" s="22"/>
      <c r="C897" s="22"/>
      <c r="D897" s="38"/>
      <c r="E897" s="24"/>
      <c r="F897" s="24">
        <v>2</v>
      </c>
      <c r="G897" s="24">
        <v>7.5</v>
      </c>
      <c r="H897" s="24"/>
      <c r="I897" s="24">
        <v>1.26</v>
      </c>
      <c r="J897" s="25">
        <f>+F897*G897*I897</f>
        <v>18.899999999999999</v>
      </c>
      <c r="K897" s="26"/>
      <c r="L897" s="76" t="s">
        <v>135</v>
      </c>
    </row>
    <row r="898" spans="2:12" x14ac:dyDescent="0.2">
      <c r="B898" s="22"/>
      <c r="C898" s="22"/>
      <c r="D898" s="38"/>
      <c r="E898" s="24"/>
      <c r="F898" s="24">
        <v>1</v>
      </c>
      <c r="G898" s="24">
        <v>7.5</v>
      </c>
      <c r="H898" s="24">
        <v>1.5</v>
      </c>
      <c r="I898" s="24"/>
      <c r="J898" s="25">
        <f>+F898*G898*H898</f>
        <v>11.25</v>
      </c>
      <c r="K898" s="26"/>
      <c r="L898" s="76" t="s">
        <v>135</v>
      </c>
    </row>
    <row r="899" spans="2:12" x14ac:dyDescent="0.2">
      <c r="B899" s="22"/>
      <c r="C899" s="22" t="s">
        <v>233</v>
      </c>
      <c r="D899" s="38" t="s">
        <v>174</v>
      </c>
      <c r="E899" s="24"/>
      <c r="F899" s="24"/>
      <c r="G899" s="24"/>
      <c r="H899" s="24"/>
      <c r="I899" s="24"/>
      <c r="J899" s="25"/>
      <c r="K899" s="26"/>
      <c r="L899" s="76" t="s">
        <v>135</v>
      </c>
    </row>
    <row r="900" spans="2:12" x14ac:dyDescent="0.2">
      <c r="B900" s="22"/>
      <c r="C900" s="22"/>
      <c r="D900" s="38" t="s">
        <v>370</v>
      </c>
      <c r="E900" s="24"/>
      <c r="F900" s="24">
        <v>1</v>
      </c>
      <c r="G900" s="24">
        <v>17</v>
      </c>
      <c r="H900" s="24">
        <v>2.5</v>
      </c>
      <c r="I900" s="24"/>
      <c r="J900" s="25">
        <f>+F900*G900*H900</f>
        <v>42.5</v>
      </c>
      <c r="K900" s="26"/>
      <c r="L900" s="76" t="s">
        <v>135</v>
      </c>
    </row>
    <row r="901" spans="2:12" x14ac:dyDescent="0.2">
      <c r="B901" s="22"/>
      <c r="C901" s="22"/>
      <c r="D901" s="38" t="s">
        <v>367</v>
      </c>
      <c r="E901" s="24"/>
      <c r="F901" s="24">
        <v>2</v>
      </c>
      <c r="G901" s="24">
        <v>0.15</v>
      </c>
      <c r="H901" s="24">
        <v>2.5</v>
      </c>
      <c r="I901" s="24"/>
      <c r="J901" s="25">
        <f>+F901*G901*H901</f>
        <v>0.75</v>
      </c>
      <c r="K901" s="26"/>
      <c r="L901" s="76" t="s">
        <v>135</v>
      </c>
    </row>
    <row r="902" spans="2:12" x14ac:dyDescent="0.2">
      <c r="B902" s="22"/>
      <c r="C902" s="22"/>
      <c r="D902" s="38" t="s">
        <v>368</v>
      </c>
      <c r="E902" s="24"/>
      <c r="F902" s="24">
        <v>1</v>
      </c>
      <c r="G902" s="24">
        <v>20.3</v>
      </c>
      <c r="H902" s="24">
        <v>2.5</v>
      </c>
      <c r="I902" s="24"/>
      <c r="J902" s="25">
        <f>+F902*G902*H902</f>
        <v>50.75</v>
      </c>
      <c r="K902" s="26"/>
      <c r="L902" s="76" t="s">
        <v>135</v>
      </c>
    </row>
    <row r="903" spans="2:12" x14ac:dyDescent="0.2">
      <c r="B903" s="22"/>
      <c r="C903" s="22" t="s">
        <v>227</v>
      </c>
      <c r="D903" s="38" t="s">
        <v>226</v>
      </c>
      <c r="E903" s="24"/>
      <c r="F903" s="24">
        <v>2</v>
      </c>
      <c r="G903" s="24">
        <v>7.5</v>
      </c>
      <c r="H903" s="24"/>
      <c r="I903" s="24">
        <v>1.1200000000000001</v>
      </c>
      <c r="J903" s="25">
        <f>+F903*G903*I903</f>
        <v>16.8</v>
      </c>
      <c r="K903" s="26"/>
      <c r="L903" s="76" t="s">
        <v>135</v>
      </c>
    </row>
    <row r="904" spans="2:12" x14ac:dyDescent="0.2">
      <c r="B904" s="22"/>
      <c r="C904" s="22"/>
      <c r="D904" s="38"/>
      <c r="E904" s="24"/>
      <c r="F904" s="24">
        <v>2</v>
      </c>
      <c r="G904" s="24">
        <v>7.5</v>
      </c>
      <c r="H904" s="24"/>
      <c r="I904" s="24">
        <v>1.26</v>
      </c>
      <c r="J904" s="25">
        <f>+F904*G904*I904</f>
        <v>18.899999999999999</v>
      </c>
      <c r="K904" s="26"/>
      <c r="L904" s="76" t="s">
        <v>135</v>
      </c>
    </row>
    <row r="905" spans="2:12" x14ac:dyDescent="0.2">
      <c r="B905" s="22"/>
      <c r="C905" s="22"/>
      <c r="D905" s="38"/>
      <c r="E905" s="24"/>
      <c r="F905" s="24">
        <v>1</v>
      </c>
      <c r="G905" s="24">
        <v>7.5</v>
      </c>
      <c r="H905" s="24">
        <v>1.5</v>
      </c>
      <c r="I905" s="24"/>
      <c r="J905" s="25">
        <f>+F905*G905*H905</f>
        <v>11.25</v>
      </c>
      <c r="K905" s="26"/>
      <c r="L905" s="76" t="s">
        <v>135</v>
      </c>
    </row>
    <row r="906" spans="2:12" x14ac:dyDescent="0.2">
      <c r="B906" s="22"/>
      <c r="C906" s="22" t="s">
        <v>194</v>
      </c>
      <c r="D906" s="38" t="s">
        <v>174</v>
      </c>
      <c r="E906" s="24"/>
      <c r="F906" s="24"/>
      <c r="G906" s="24"/>
      <c r="H906" s="24"/>
      <c r="I906" s="24"/>
      <c r="J906" s="25"/>
      <c r="K906" s="26"/>
      <c r="L906" s="76" t="s">
        <v>135</v>
      </c>
    </row>
    <row r="907" spans="2:12" x14ac:dyDescent="0.2">
      <c r="B907" s="22"/>
      <c r="C907" s="22"/>
      <c r="D907" s="38" t="s">
        <v>370</v>
      </c>
      <c r="E907" s="24"/>
      <c r="F907" s="24">
        <v>1</v>
      </c>
      <c r="G907" s="24">
        <v>17</v>
      </c>
      <c r="H907" s="24">
        <v>2.5</v>
      </c>
      <c r="I907" s="24"/>
      <c r="J907" s="25">
        <f>+F907*G907*H907</f>
        <v>42.5</v>
      </c>
      <c r="K907" s="26"/>
      <c r="L907" s="76" t="s">
        <v>135</v>
      </c>
    </row>
    <row r="908" spans="2:12" x14ac:dyDescent="0.2">
      <c r="B908" s="22"/>
      <c r="C908" s="22"/>
      <c r="D908" s="38" t="s">
        <v>367</v>
      </c>
      <c r="E908" s="24"/>
      <c r="F908" s="24">
        <v>2</v>
      </c>
      <c r="G908" s="24">
        <v>0.15</v>
      </c>
      <c r="H908" s="24">
        <v>2.5</v>
      </c>
      <c r="I908" s="24"/>
      <c r="J908" s="25">
        <f>+F908*G908*H908</f>
        <v>0.75</v>
      </c>
      <c r="K908" s="26"/>
      <c r="L908" s="76" t="s">
        <v>135</v>
      </c>
    </row>
    <row r="909" spans="2:12" x14ac:dyDescent="0.2">
      <c r="B909" s="22"/>
      <c r="C909" s="22"/>
      <c r="D909" s="38" t="s">
        <v>368</v>
      </c>
      <c r="E909" s="24"/>
      <c r="F909" s="24">
        <v>1</v>
      </c>
      <c r="G909" s="24">
        <v>20.3</v>
      </c>
      <c r="H909" s="24">
        <v>2.5</v>
      </c>
      <c r="I909" s="24"/>
      <c r="J909" s="25">
        <f>+F909*G909*H909</f>
        <v>50.75</v>
      </c>
      <c r="K909" s="26"/>
      <c r="L909" s="76" t="s">
        <v>135</v>
      </c>
    </row>
    <row r="910" spans="2:12" x14ac:dyDescent="0.2">
      <c r="B910" s="22"/>
      <c r="C910" s="22" t="s">
        <v>228</v>
      </c>
      <c r="D910" s="38" t="s">
        <v>226</v>
      </c>
      <c r="E910" s="24"/>
      <c r="F910" s="24">
        <v>2</v>
      </c>
      <c r="G910" s="24">
        <v>7.5</v>
      </c>
      <c r="H910" s="24"/>
      <c r="I910" s="24">
        <v>1.1200000000000001</v>
      </c>
      <c r="J910" s="25">
        <f>+F910*G910*I910</f>
        <v>16.8</v>
      </c>
      <c r="K910" s="26"/>
      <c r="L910" s="76" t="s">
        <v>135</v>
      </c>
    </row>
    <row r="911" spans="2:12" x14ac:dyDescent="0.2">
      <c r="B911" s="22"/>
      <c r="C911" s="22"/>
      <c r="D911" s="38"/>
      <c r="E911" s="24"/>
      <c r="F911" s="24">
        <v>2</v>
      </c>
      <c r="G911" s="24">
        <v>7.5</v>
      </c>
      <c r="H911" s="24"/>
      <c r="I911" s="24">
        <v>1.26</v>
      </c>
      <c r="J911" s="25">
        <f>+F911*G911*I911</f>
        <v>18.899999999999999</v>
      </c>
      <c r="K911" s="26"/>
      <c r="L911" s="76" t="s">
        <v>135</v>
      </c>
    </row>
    <row r="912" spans="2:12" x14ac:dyDescent="0.2">
      <c r="B912" s="22"/>
      <c r="C912" s="22"/>
      <c r="D912" s="38"/>
      <c r="E912" s="24"/>
      <c r="F912" s="24">
        <v>1</v>
      </c>
      <c r="G912" s="24">
        <v>7.5</v>
      </c>
      <c r="H912" s="24">
        <v>1.5</v>
      </c>
      <c r="I912" s="24"/>
      <c r="J912" s="25">
        <f>+F912*G912*H912</f>
        <v>11.25</v>
      </c>
      <c r="K912" s="26"/>
      <c r="L912" s="76" t="s">
        <v>135</v>
      </c>
    </row>
    <row r="913" spans="2:12" x14ac:dyDescent="0.2">
      <c r="B913" s="22"/>
      <c r="C913" s="22" t="s">
        <v>298</v>
      </c>
      <c r="D913" s="38" t="s">
        <v>299</v>
      </c>
      <c r="E913" s="24"/>
      <c r="F913" s="24"/>
      <c r="G913" s="24"/>
      <c r="H913" s="24"/>
      <c r="I913" s="24"/>
      <c r="J913" s="25"/>
      <c r="K913" s="26"/>
      <c r="L913" s="76" t="s">
        <v>135</v>
      </c>
    </row>
    <row r="914" spans="2:12" x14ac:dyDescent="0.2">
      <c r="B914" s="22"/>
      <c r="C914" s="22"/>
      <c r="D914" s="38" t="s">
        <v>372</v>
      </c>
      <c r="E914" s="24"/>
      <c r="F914" s="24">
        <v>1</v>
      </c>
      <c r="G914" s="24">
        <v>2.96</v>
      </c>
      <c r="H914" s="24">
        <v>3</v>
      </c>
      <c r="I914" s="24"/>
      <c r="J914" s="25">
        <f>+F914*G914*H914</f>
        <v>8.879999999999999</v>
      </c>
      <c r="K914" s="26"/>
      <c r="L914" s="76" t="s">
        <v>135</v>
      </c>
    </row>
    <row r="915" spans="2:12" x14ac:dyDescent="0.2">
      <c r="B915" s="22"/>
      <c r="C915" s="22"/>
      <c r="D915" s="38" t="s">
        <v>373</v>
      </c>
      <c r="E915" s="24"/>
      <c r="F915" s="24">
        <v>1</v>
      </c>
      <c r="G915" s="24">
        <v>6.88</v>
      </c>
      <c r="H915" s="24">
        <v>3</v>
      </c>
      <c r="I915" s="24"/>
      <c r="J915" s="25">
        <f>+F915*G915*H915</f>
        <v>20.64</v>
      </c>
      <c r="K915" s="26"/>
      <c r="L915" s="76" t="s">
        <v>135</v>
      </c>
    </row>
    <row r="916" spans="2:12" x14ac:dyDescent="0.2">
      <c r="B916" s="22"/>
      <c r="C916" s="22"/>
      <c r="D916" s="38" t="s">
        <v>374</v>
      </c>
      <c r="E916" s="24"/>
      <c r="F916" s="24">
        <v>1</v>
      </c>
      <c r="G916" s="24">
        <v>3.85</v>
      </c>
      <c r="H916" s="24">
        <v>3</v>
      </c>
      <c r="I916" s="24"/>
      <c r="J916" s="25">
        <f>+F916*G916*H916</f>
        <v>11.55</v>
      </c>
      <c r="K916" s="26"/>
      <c r="L916" s="76" t="s">
        <v>135</v>
      </c>
    </row>
    <row r="917" spans="2:12" x14ac:dyDescent="0.2">
      <c r="B917" s="22"/>
      <c r="C917" s="22" t="s">
        <v>213</v>
      </c>
      <c r="D917" s="38" t="s">
        <v>174</v>
      </c>
      <c r="E917" s="24"/>
      <c r="F917" s="24"/>
      <c r="G917" s="24"/>
      <c r="H917" s="24"/>
      <c r="I917" s="24"/>
      <c r="J917" s="25"/>
      <c r="K917" s="26"/>
      <c r="L917" s="76" t="s">
        <v>135</v>
      </c>
    </row>
    <row r="918" spans="2:12" x14ac:dyDescent="0.2">
      <c r="B918" s="22"/>
      <c r="C918" s="22"/>
      <c r="D918" s="38" t="s">
        <v>370</v>
      </c>
      <c r="E918" s="24"/>
      <c r="F918" s="24">
        <v>1</v>
      </c>
      <c r="G918" s="24">
        <v>17</v>
      </c>
      <c r="H918" s="24">
        <v>2.5</v>
      </c>
      <c r="I918" s="24"/>
      <c r="J918" s="25">
        <f>+F918*G918*H918</f>
        <v>42.5</v>
      </c>
      <c r="K918" s="26"/>
      <c r="L918" s="76" t="s">
        <v>135</v>
      </c>
    </row>
    <row r="919" spans="2:12" x14ac:dyDescent="0.2">
      <c r="B919" s="22"/>
      <c r="C919" s="22"/>
      <c r="D919" s="38" t="s">
        <v>367</v>
      </c>
      <c r="E919" s="24"/>
      <c r="F919" s="24">
        <v>2</v>
      </c>
      <c r="G919" s="24">
        <v>0.15</v>
      </c>
      <c r="H919" s="24">
        <v>2.5</v>
      </c>
      <c r="I919" s="24"/>
      <c r="J919" s="25">
        <f>+F919*G919*H919</f>
        <v>0.75</v>
      </c>
      <c r="K919" s="26"/>
      <c r="L919" s="76" t="s">
        <v>135</v>
      </c>
    </row>
    <row r="920" spans="2:12" x14ac:dyDescent="0.2">
      <c r="B920" s="22"/>
      <c r="C920" s="22"/>
      <c r="D920" s="38" t="s">
        <v>368</v>
      </c>
      <c r="E920" s="24"/>
      <c r="F920" s="24">
        <v>1</v>
      </c>
      <c r="G920" s="24">
        <v>20.3</v>
      </c>
      <c r="H920" s="24">
        <v>2.5</v>
      </c>
      <c r="I920" s="24"/>
      <c r="J920" s="25">
        <f>+F920*G920*H920</f>
        <v>50.75</v>
      </c>
      <c r="K920" s="26"/>
      <c r="L920" s="76" t="s">
        <v>135</v>
      </c>
    </row>
    <row r="921" spans="2:12" x14ac:dyDescent="0.2">
      <c r="B921" s="22"/>
      <c r="C921" s="22"/>
      <c r="D921" s="38" t="s">
        <v>371</v>
      </c>
      <c r="E921" s="24"/>
      <c r="F921" s="24">
        <v>1</v>
      </c>
      <c r="G921" s="24">
        <v>18.8</v>
      </c>
      <c r="H921" s="24">
        <v>2.5</v>
      </c>
      <c r="I921" s="24"/>
      <c r="J921" s="25">
        <f>+F921*G921*H921</f>
        <v>47</v>
      </c>
      <c r="K921" s="26"/>
      <c r="L921" s="76" t="s">
        <v>135</v>
      </c>
    </row>
    <row r="922" spans="2:12" x14ac:dyDescent="0.2">
      <c r="B922" s="22"/>
      <c r="C922" s="22" t="s">
        <v>211</v>
      </c>
      <c r="D922" s="38" t="s">
        <v>212</v>
      </c>
      <c r="E922" s="24"/>
      <c r="K922" s="26"/>
      <c r="L922" s="76" t="s">
        <v>135</v>
      </c>
    </row>
    <row r="923" spans="2:12" x14ac:dyDescent="0.2">
      <c r="B923" s="22"/>
      <c r="C923" s="22"/>
      <c r="D923" s="38" t="s">
        <v>375</v>
      </c>
      <c r="E923" s="24"/>
      <c r="F923" s="24">
        <v>1</v>
      </c>
      <c r="G923" s="24">
        <v>18.600000000000001</v>
      </c>
      <c r="H923" s="24">
        <v>3</v>
      </c>
      <c r="I923" s="24"/>
      <c r="J923" s="25">
        <f>+F923*G923*H923</f>
        <v>55.800000000000004</v>
      </c>
      <c r="K923" s="26"/>
      <c r="L923" s="76" t="s">
        <v>135</v>
      </c>
    </row>
    <row r="924" spans="2:12" x14ac:dyDescent="0.2">
      <c r="B924" s="27">
        <v>12</v>
      </c>
      <c r="C924" s="27"/>
      <c r="D924" s="21" t="str">
        <f>'Presup '!D81</f>
        <v>PISOS</v>
      </c>
      <c r="E924" s="28"/>
      <c r="F924" s="28"/>
      <c r="G924" s="28"/>
      <c r="H924" s="28"/>
      <c r="I924" s="28"/>
      <c r="J924" s="29"/>
      <c r="K924" s="30"/>
      <c r="L924" s="76" t="s">
        <v>135</v>
      </c>
    </row>
    <row r="925" spans="2:12" ht="25.5" x14ac:dyDescent="0.2">
      <c r="B925" s="22" t="str">
        <f>'Presup '!C82</f>
        <v>12.1</v>
      </c>
      <c r="C925" s="22"/>
      <c r="D925" s="23" t="str">
        <f>'Presup '!D82</f>
        <v>HORMIGÓN H-25 LLANEADO MECANICAMENTE CON AGREGADO DE ENDURECEDOR DE CUARZO. ESP.: 15 CM</v>
      </c>
      <c r="E925" s="24" t="str">
        <f>'Presup '!E82</f>
        <v>m2</v>
      </c>
      <c r="F925" s="24"/>
      <c r="G925" s="24"/>
      <c r="H925" s="24"/>
      <c r="I925" s="24"/>
      <c r="J925" s="25"/>
      <c r="K925" s="62">
        <f>SUM(J926:J939)</f>
        <v>1642.9895000000001</v>
      </c>
      <c r="L925" s="76" t="s">
        <v>135</v>
      </c>
    </row>
    <row r="926" spans="2:12" x14ac:dyDescent="0.2">
      <c r="B926" s="22"/>
      <c r="C926" s="22" t="s">
        <v>115</v>
      </c>
      <c r="D926" s="38" t="s">
        <v>116</v>
      </c>
      <c r="E926" s="24"/>
      <c r="F926" s="24">
        <v>1</v>
      </c>
      <c r="G926" s="24">
        <v>5.0999999999999996</v>
      </c>
      <c r="H926" s="24">
        <v>11.05</v>
      </c>
      <c r="J926" s="25">
        <f t="shared" ref="J926:J939" si="39">+F926*G926*H926</f>
        <v>56.354999999999997</v>
      </c>
      <c r="K926" s="26"/>
      <c r="L926" s="76" t="s">
        <v>135</v>
      </c>
    </row>
    <row r="927" spans="2:12" x14ac:dyDescent="0.2">
      <c r="B927" s="22"/>
      <c r="C927" s="22"/>
      <c r="D927" s="38"/>
      <c r="E927" s="24"/>
      <c r="F927" s="24">
        <v>1</v>
      </c>
      <c r="G927" s="24">
        <v>25</v>
      </c>
      <c r="H927" s="24">
        <v>16.5</v>
      </c>
      <c r="J927" s="25">
        <f t="shared" si="39"/>
        <v>412.5</v>
      </c>
      <c r="K927" s="26"/>
      <c r="L927" s="76" t="s">
        <v>135</v>
      </c>
    </row>
    <row r="928" spans="2:12" x14ac:dyDescent="0.2">
      <c r="B928" s="22"/>
      <c r="C928" s="22"/>
      <c r="D928" s="38"/>
      <c r="E928" s="24"/>
      <c r="F928" s="24">
        <v>1</v>
      </c>
      <c r="G928" s="24">
        <v>15</v>
      </c>
      <c r="H928" s="24">
        <v>11.5</v>
      </c>
      <c r="J928" s="25">
        <f t="shared" si="39"/>
        <v>172.5</v>
      </c>
      <c r="K928" s="26"/>
      <c r="L928" s="76" t="s">
        <v>135</v>
      </c>
    </row>
    <row r="929" spans="2:12" x14ac:dyDescent="0.2">
      <c r="B929" s="22"/>
      <c r="C929" s="22"/>
      <c r="D929" s="38"/>
      <c r="E929" s="24"/>
      <c r="F929" s="24">
        <v>1</v>
      </c>
      <c r="G929" s="24">
        <v>28.7</v>
      </c>
      <c r="H929" s="24">
        <v>16.5</v>
      </c>
      <c r="J929" s="25">
        <f t="shared" si="39"/>
        <v>473.55</v>
      </c>
      <c r="K929" s="26"/>
      <c r="L929" s="76" t="s">
        <v>135</v>
      </c>
    </row>
    <row r="930" spans="2:12" x14ac:dyDescent="0.2">
      <c r="B930" s="22"/>
      <c r="C930" s="22" t="s">
        <v>138</v>
      </c>
      <c r="D930" s="38" t="s">
        <v>139</v>
      </c>
      <c r="E930" s="24"/>
      <c r="F930" s="24">
        <v>1</v>
      </c>
      <c r="G930" s="24">
        <v>5.9</v>
      </c>
      <c r="H930" s="24">
        <v>5.3</v>
      </c>
      <c r="J930" s="25">
        <f t="shared" si="39"/>
        <v>31.27</v>
      </c>
      <c r="K930" s="26"/>
      <c r="L930" s="76" t="s">
        <v>135</v>
      </c>
    </row>
    <row r="931" spans="2:12" x14ac:dyDescent="0.2">
      <c r="B931" s="22"/>
      <c r="C931" s="22" t="s">
        <v>119</v>
      </c>
      <c r="D931" s="38" t="s">
        <v>120</v>
      </c>
      <c r="E931" s="24"/>
      <c r="F931" s="24">
        <v>1</v>
      </c>
      <c r="G931" s="24">
        <v>1.45</v>
      </c>
      <c r="H931" s="24">
        <v>4.9000000000000004</v>
      </c>
      <c r="J931" s="25">
        <f t="shared" si="39"/>
        <v>7.1050000000000004</v>
      </c>
      <c r="K931" s="26"/>
      <c r="L931" s="76" t="s">
        <v>135</v>
      </c>
    </row>
    <row r="932" spans="2:12" x14ac:dyDescent="0.2">
      <c r="B932" s="22"/>
      <c r="C932" s="22" t="s">
        <v>121</v>
      </c>
      <c r="D932" s="38" t="s">
        <v>122</v>
      </c>
      <c r="E932" s="24"/>
      <c r="F932" s="24">
        <v>1</v>
      </c>
      <c r="G932" s="24">
        <v>4.03</v>
      </c>
      <c r="H932" s="24">
        <v>4.9000000000000004</v>
      </c>
      <c r="J932" s="25">
        <f t="shared" si="39"/>
        <v>19.747000000000003</v>
      </c>
      <c r="K932" s="26"/>
      <c r="L932" s="76" t="s">
        <v>135</v>
      </c>
    </row>
    <row r="933" spans="2:12" x14ac:dyDescent="0.2">
      <c r="B933" s="22"/>
      <c r="C933" s="22" t="s">
        <v>123</v>
      </c>
      <c r="D933" s="38" t="s">
        <v>124</v>
      </c>
      <c r="E933" s="24"/>
      <c r="F933" s="24">
        <v>1</v>
      </c>
      <c r="G933" s="24">
        <v>9.3000000000000007</v>
      </c>
      <c r="H933" s="24">
        <v>4.9000000000000004</v>
      </c>
      <c r="J933" s="25">
        <f t="shared" si="39"/>
        <v>45.570000000000007</v>
      </c>
      <c r="K933" s="26"/>
      <c r="L933" s="76" t="s">
        <v>135</v>
      </c>
    </row>
    <row r="934" spans="2:12" x14ac:dyDescent="0.2">
      <c r="B934" s="22"/>
      <c r="C934" s="22" t="s">
        <v>125</v>
      </c>
      <c r="D934" s="38" t="s">
        <v>126</v>
      </c>
      <c r="E934" s="24"/>
      <c r="F934" s="24">
        <v>1</v>
      </c>
      <c r="G934" s="24">
        <v>7.6</v>
      </c>
      <c r="H934" s="24">
        <v>4.9000000000000004</v>
      </c>
      <c r="J934" s="25">
        <f t="shared" si="39"/>
        <v>37.24</v>
      </c>
      <c r="K934" s="26"/>
      <c r="L934" s="76" t="s">
        <v>135</v>
      </c>
    </row>
    <row r="935" spans="2:12" x14ac:dyDescent="0.2">
      <c r="B935" s="22"/>
      <c r="C935" s="22" t="s">
        <v>127</v>
      </c>
      <c r="D935" s="38" t="s">
        <v>128</v>
      </c>
      <c r="E935" s="24"/>
      <c r="F935" s="24">
        <v>1</v>
      </c>
      <c r="G935" s="24">
        <v>3.55</v>
      </c>
      <c r="H935" s="24">
        <v>6.75</v>
      </c>
      <c r="J935" s="25">
        <f t="shared" si="39"/>
        <v>23.962499999999999</v>
      </c>
      <c r="K935" s="26"/>
      <c r="L935" s="76" t="s">
        <v>135</v>
      </c>
    </row>
    <row r="936" spans="2:12" x14ac:dyDescent="0.2">
      <c r="B936" s="22"/>
      <c r="C936" s="22" t="s">
        <v>129</v>
      </c>
      <c r="D936" s="38" t="s">
        <v>130</v>
      </c>
      <c r="E936" s="24"/>
      <c r="F936" s="24">
        <v>1</v>
      </c>
      <c r="G936" s="24">
        <v>22.4</v>
      </c>
      <c r="H936" s="24">
        <v>9.65</v>
      </c>
      <c r="J936" s="25">
        <f t="shared" si="39"/>
        <v>216.16</v>
      </c>
      <c r="K936" s="26"/>
      <c r="L936" s="76" t="s">
        <v>135</v>
      </c>
    </row>
    <row r="937" spans="2:12" x14ac:dyDescent="0.2">
      <c r="B937" s="22"/>
      <c r="C937" s="22" t="s">
        <v>131</v>
      </c>
      <c r="D937" s="38" t="s">
        <v>132</v>
      </c>
      <c r="E937" s="24"/>
      <c r="F937" s="24">
        <v>1</v>
      </c>
      <c r="G937" s="24">
        <v>7.6</v>
      </c>
      <c r="H937" s="24">
        <v>9.65</v>
      </c>
      <c r="J937" s="25">
        <f t="shared" si="39"/>
        <v>73.34</v>
      </c>
      <c r="K937" s="26"/>
      <c r="L937" s="76" t="s">
        <v>135</v>
      </c>
    </row>
    <row r="938" spans="2:12" x14ac:dyDescent="0.2">
      <c r="B938" s="22"/>
      <c r="C938" s="22" t="s">
        <v>160</v>
      </c>
      <c r="D938" s="38" t="s">
        <v>174</v>
      </c>
      <c r="E938" s="24"/>
      <c r="F938" s="24">
        <v>1</v>
      </c>
      <c r="G938" s="24">
        <v>1.3</v>
      </c>
      <c r="H938" s="24">
        <v>16.3</v>
      </c>
      <c r="J938" s="25">
        <f t="shared" si="39"/>
        <v>21.19</v>
      </c>
      <c r="K938" s="26"/>
      <c r="L938" s="76" t="s">
        <v>135</v>
      </c>
    </row>
    <row r="939" spans="2:12" x14ac:dyDescent="0.2">
      <c r="B939" s="22"/>
      <c r="C939" s="22"/>
      <c r="D939" s="38"/>
      <c r="E939" s="24"/>
      <c r="F939" s="24">
        <v>1</v>
      </c>
      <c r="G939" s="24">
        <v>30</v>
      </c>
      <c r="H939" s="24">
        <v>1.75</v>
      </c>
      <c r="J939" s="25">
        <f t="shared" si="39"/>
        <v>52.5</v>
      </c>
      <c r="K939" s="26"/>
      <c r="L939" s="76" t="s">
        <v>135</v>
      </c>
    </row>
    <row r="940" spans="2:12" ht="25.5" x14ac:dyDescent="0.2">
      <c r="B940" s="22" t="str">
        <f>'Presup '!C83</f>
        <v>12.2</v>
      </c>
      <c r="C940" s="22"/>
      <c r="D940" s="23" t="str">
        <f>'Presup '!D83</f>
        <v xml:space="preserve"> BALDOSA DE GRANÍTICO RECONSTITUIDO PULIDA TIPO "64 PANES" 40 X 40 cm esp.: 25 mm, GRIS CLARO</v>
      </c>
      <c r="E940" s="24" t="str">
        <f>'Presup '!E83</f>
        <v>m2</v>
      </c>
      <c r="F940" s="24"/>
      <c r="G940" s="24"/>
      <c r="H940" s="24"/>
      <c r="I940" s="24"/>
      <c r="J940" s="25"/>
      <c r="K940" s="62">
        <f>SUM(J941:J951)</f>
        <v>1852.0096000000001</v>
      </c>
      <c r="L940" s="76" t="s">
        <v>135</v>
      </c>
    </row>
    <row r="941" spans="2:12" x14ac:dyDescent="0.2">
      <c r="B941" s="22"/>
      <c r="C941" s="22" t="s">
        <v>151</v>
      </c>
      <c r="D941" s="38" t="s">
        <v>152</v>
      </c>
      <c r="E941" s="24"/>
      <c r="F941" s="24">
        <v>1</v>
      </c>
      <c r="G941" s="24">
        <v>7.38</v>
      </c>
      <c r="H941" s="24">
        <v>13.92</v>
      </c>
      <c r="J941" s="25">
        <f>+F941*G941*H941</f>
        <v>102.7296</v>
      </c>
      <c r="K941" s="77"/>
      <c r="L941" s="76" t="s">
        <v>135</v>
      </c>
    </row>
    <row r="942" spans="2:12" x14ac:dyDescent="0.2">
      <c r="B942" s="22"/>
      <c r="C942" s="22" t="s">
        <v>153</v>
      </c>
      <c r="D942" s="38" t="s">
        <v>154</v>
      </c>
      <c r="E942" s="24"/>
      <c r="F942" s="24">
        <v>1</v>
      </c>
      <c r="G942" s="24">
        <v>97.6</v>
      </c>
      <c r="H942" s="24">
        <v>3</v>
      </c>
      <c r="J942" s="25">
        <f>+F942*G942*H942</f>
        <v>292.79999999999995</v>
      </c>
      <c r="K942" s="77"/>
      <c r="L942" s="76" t="s">
        <v>135</v>
      </c>
    </row>
    <row r="943" spans="2:12" x14ac:dyDescent="0.2">
      <c r="B943" s="22"/>
      <c r="C943" s="22" t="s">
        <v>155</v>
      </c>
      <c r="D943" s="38" t="s">
        <v>156</v>
      </c>
      <c r="E943" s="24"/>
      <c r="F943" s="24">
        <v>1</v>
      </c>
      <c r="G943" s="24">
        <v>6.3</v>
      </c>
      <c r="H943" s="24">
        <v>9</v>
      </c>
      <c r="J943" s="25">
        <f t="shared" ref="J943:J950" si="40">+F943*G943*H943</f>
        <v>56.699999999999996</v>
      </c>
      <c r="K943" s="26"/>
      <c r="L943" s="76" t="s">
        <v>135</v>
      </c>
    </row>
    <row r="944" spans="2:12" x14ac:dyDescent="0.2">
      <c r="B944" s="22"/>
      <c r="C944" s="22"/>
      <c r="D944" s="23"/>
      <c r="E944" s="24"/>
      <c r="F944" s="24">
        <v>1</v>
      </c>
      <c r="G944" s="24">
        <v>69.599999999999994</v>
      </c>
      <c r="H944" s="24">
        <v>2</v>
      </c>
      <c r="J944" s="25">
        <f t="shared" si="40"/>
        <v>139.19999999999999</v>
      </c>
      <c r="K944" s="26"/>
      <c r="L944" s="76" t="s">
        <v>135</v>
      </c>
    </row>
    <row r="945" spans="2:12" x14ac:dyDescent="0.2">
      <c r="B945" s="22"/>
      <c r="C945" s="22"/>
      <c r="D945" s="23"/>
      <c r="E945" s="24"/>
      <c r="F945" s="24">
        <v>1</v>
      </c>
      <c r="G945" s="24">
        <v>21.85</v>
      </c>
      <c r="H945" s="24">
        <v>5.3</v>
      </c>
      <c r="J945" s="25">
        <f t="shared" si="40"/>
        <v>115.80500000000001</v>
      </c>
      <c r="K945" s="26"/>
      <c r="L945" s="76" t="s">
        <v>135</v>
      </c>
    </row>
    <row r="946" spans="2:12" x14ac:dyDescent="0.2">
      <c r="B946" s="22"/>
      <c r="C946" s="22" t="s">
        <v>157</v>
      </c>
      <c r="D946" s="38" t="s">
        <v>114</v>
      </c>
      <c r="E946" s="24"/>
      <c r="F946" s="24">
        <v>1</v>
      </c>
      <c r="G946" s="24">
        <v>25.75</v>
      </c>
      <c r="H946" s="24">
        <v>5.0999999999999996</v>
      </c>
      <c r="J946" s="25">
        <f t="shared" si="40"/>
        <v>131.32499999999999</v>
      </c>
      <c r="K946" s="26"/>
      <c r="L946" s="76" t="s">
        <v>135</v>
      </c>
    </row>
    <row r="947" spans="2:12" ht="25.5" x14ac:dyDescent="0.2">
      <c r="B947" s="22"/>
      <c r="C947" s="22"/>
      <c r="D947" s="38" t="s">
        <v>339</v>
      </c>
      <c r="E947" s="24"/>
      <c r="F947" s="24">
        <v>1</v>
      </c>
      <c r="G947" s="24">
        <v>27.7</v>
      </c>
      <c r="H947" s="24">
        <v>5.4</v>
      </c>
      <c r="I947" s="24"/>
      <c r="J947" s="25">
        <f t="shared" si="40"/>
        <v>149.58000000000001</v>
      </c>
      <c r="K947" s="26"/>
      <c r="L947" s="76" t="s">
        <v>135</v>
      </c>
    </row>
    <row r="948" spans="2:12" x14ac:dyDescent="0.2">
      <c r="B948" s="22"/>
      <c r="C948" s="22"/>
      <c r="D948" s="38"/>
      <c r="E948" s="24"/>
      <c r="F948" s="24">
        <v>1</v>
      </c>
      <c r="G948" s="24">
        <v>18.100000000000001</v>
      </c>
      <c r="H948" s="24">
        <v>1.7</v>
      </c>
      <c r="I948" s="24"/>
      <c r="J948" s="25">
        <f t="shared" si="40"/>
        <v>30.770000000000003</v>
      </c>
      <c r="K948" s="26"/>
      <c r="L948" s="76"/>
    </row>
    <row r="949" spans="2:12" x14ac:dyDescent="0.2">
      <c r="B949" s="22"/>
      <c r="C949" s="22"/>
      <c r="D949" s="38"/>
      <c r="E949" s="24"/>
      <c r="F949" s="24">
        <v>1</v>
      </c>
      <c r="G949" s="24">
        <v>49.7</v>
      </c>
      <c r="H949" s="24">
        <v>9.5</v>
      </c>
      <c r="I949" s="24"/>
      <c r="J949" s="25">
        <f t="shared" si="40"/>
        <v>472.15000000000003</v>
      </c>
      <c r="K949" s="26"/>
      <c r="L949" s="76"/>
    </row>
    <row r="950" spans="2:12" x14ac:dyDescent="0.2">
      <c r="B950" s="22"/>
      <c r="C950" s="22"/>
      <c r="D950" s="38" t="s">
        <v>340</v>
      </c>
      <c r="E950" s="24"/>
      <c r="F950" s="24">
        <v>1</v>
      </c>
      <c r="G950" s="24">
        <v>42.8</v>
      </c>
      <c r="H950" s="24">
        <v>4</v>
      </c>
      <c r="I950" s="24"/>
      <c r="J950" s="25">
        <f t="shared" si="40"/>
        <v>171.2</v>
      </c>
      <c r="K950" s="26"/>
      <c r="L950" s="76" t="s">
        <v>135</v>
      </c>
    </row>
    <row r="951" spans="2:12" ht="25.5" x14ac:dyDescent="0.2">
      <c r="B951" s="22"/>
      <c r="C951" s="22"/>
      <c r="D951" s="38" t="s">
        <v>396</v>
      </c>
      <c r="E951" s="24"/>
      <c r="F951" s="24">
        <v>1</v>
      </c>
      <c r="G951" s="24">
        <v>2.2999999999999998</v>
      </c>
      <c r="H951" s="24">
        <v>82.5</v>
      </c>
      <c r="I951" s="24"/>
      <c r="J951" s="25">
        <f>+F951*G951*H951</f>
        <v>189.74999999999997</v>
      </c>
      <c r="K951" s="26"/>
      <c r="L951" s="76"/>
    </row>
    <row r="952" spans="2:12" x14ac:dyDescent="0.2">
      <c r="B952" s="22"/>
      <c r="C952" s="22"/>
      <c r="D952" s="38"/>
      <c r="E952" s="24"/>
      <c r="F952" s="24"/>
      <c r="G952" s="24"/>
      <c r="H952" s="24"/>
      <c r="I952" s="24"/>
      <c r="J952" s="25"/>
      <c r="K952" s="26"/>
      <c r="L952" s="76"/>
    </row>
    <row r="953" spans="2:12" ht="25.5" x14ac:dyDescent="0.2">
      <c r="B953" s="22" t="str">
        <f>'Presup '!C84</f>
        <v>12.3</v>
      </c>
      <c r="C953" s="22"/>
      <c r="D953" s="23" t="str">
        <f>'Presup '!D84</f>
        <v>MOSAICO GRANÍTICO RECONSTITUIDO  40 x 40 cm esp.: 17 mm. Pulida. COLOR BLANCO GLACIAR</v>
      </c>
      <c r="E953" s="24" t="str">
        <f>'Presup '!E84</f>
        <v>m2</v>
      </c>
      <c r="F953" s="24"/>
      <c r="G953" s="24"/>
      <c r="H953" s="24"/>
      <c r="I953" s="24"/>
      <c r="J953" s="25"/>
      <c r="K953" s="62">
        <f>SUM(J954:J1039)</f>
        <v>1769.4700000000014</v>
      </c>
      <c r="L953" s="76" t="s">
        <v>135</v>
      </c>
    </row>
    <row r="954" spans="2:12" x14ac:dyDescent="0.2">
      <c r="B954" s="22"/>
      <c r="C954" s="22" t="s">
        <v>163</v>
      </c>
      <c r="D954" s="38" t="s">
        <v>164</v>
      </c>
      <c r="E954" s="24"/>
      <c r="F954" s="24">
        <v>1</v>
      </c>
      <c r="G954" s="24">
        <v>1.5</v>
      </c>
      <c r="H954" s="24">
        <v>13.5</v>
      </c>
      <c r="J954" s="25">
        <f t="shared" ref="J954:J970" si="41">+F954*G954*H954</f>
        <v>20.25</v>
      </c>
      <c r="K954" s="26"/>
      <c r="L954" s="76" t="s">
        <v>135</v>
      </c>
    </row>
    <row r="955" spans="2:12" x14ac:dyDescent="0.2">
      <c r="B955" s="22"/>
      <c r="C955" s="22"/>
      <c r="D955" s="38"/>
      <c r="E955" s="24"/>
      <c r="F955" s="24">
        <v>1</v>
      </c>
      <c r="G955" s="24">
        <v>4.3</v>
      </c>
      <c r="H955" s="24">
        <v>1.25</v>
      </c>
      <c r="J955" s="25">
        <f t="shared" si="41"/>
        <v>5.375</v>
      </c>
      <c r="K955" s="26"/>
      <c r="L955" s="76" t="s">
        <v>135</v>
      </c>
    </row>
    <row r="956" spans="2:12" x14ac:dyDescent="0.2">
      <c r="B956" s="22"/>
      <c r="C956" s="22"/>
      <c r="D956" s="38"/>
      <c r="E956" s="24"/>
      <c r="F956" s="24">
        <v>1</v>
      </c>
      <c r="G956" s="24">
        <v>8.85</v>
      </c>
      <c r="H956" s="24">
        <v>13.55</v>
      </c>
      <c r="J956" s="25">
        <f t="shared" si="41"/>
        <v>119.9175</v>
      </c>
      <c r="K956" s="26"/>
      <c r="L956" s="76" t="s">
        <v>135</v>
      </c>
    </row>
    <row r="957" spans="2:12" x14ac:dyDescent="0.2">
      <c r="B957" s="22"/>
      <c r="C957" s="22"/>
      <c r="D957" s="38"/>
      <c r="E957" s="24"/>
      <c r="F957" s="24">
        <v>1</v>
      </c>
      <c r="G957" s="24">
        <v>4.3</v>
      </c>
      <c r="H957" s="24">
        <v>2.25</v>
      </c>
      <c r="J957" s="25">
        <f t="shared" si="41"/>
        <v>9.6749999999999989</v>
      </c>
      <c r="K957" s="26"/>
      <c r="L957" s="76" t="s">
        <v>135</v>
      </c>
    </row>
    <row r="958" spans="2:12" x14ac:dyDescent="0.2">
      <c r="B958" s="22"/>
      <c r="C958" s="22" t="s">
        <v>165</v>
      </c>
      <c r="D958" s="38" t="s">
        <v>166</v>
      </c>
      <c r="E958" s="24"/>
      <c r="F958" s="24">
        <v>1</v>
      </c>
      <c r="G958" s="24">
        <v>4.3</v>
      </c>
      <c r="H958" s="24">
        <v>7.9</v>
      </c>
      <c r="J958" s="25">
        <f t="shared" si="41"/>
        <v>33.97</v>
      </c>
      <c r="K958" s="26"/>
      <c r="L958" s="76" t="s">
        <v>135</v>
      </c>
    </row>
    <row r="959" spans="2:12" x14ac:dyDescent="0.2">
      <c r="B959" s="22"/>
      <c r="C959" s="22" t="s">
        <v>167</v>
      </c>
      <c r="D959" s="38" t="s">
        <v>168</v>
      </c>
      <c r="E959" s="24"/>
      <c r="F959" s="24">
        <v>1</v>
      </c>
      <c r="G959" s="24">
        <v>4.3</v>
      </c>
      <c r="H959" s="24">
        <v>2.2000000000000002</v>
      </c>
      <c r="J959" s="25">
        <f t="shared" si="41"/>
        <v>9.4600000000000009</v>
      </c>
      <c r="K959" s="26"/>
      <c r="L959" s="76" t="s">
        <v>135</v>
      </c>
    </row>
    <row r="960" spans="2:12" x14ac:dyDescent="0.2">
      <c r="B960" s="22"/>
      <c r="C960" s="22" t="s">
        <v>169</v>
      </c>
      <c r="D960" s="38" t="s">
        <v>170</v>
      </c>
      <c r="E960" s="24"/>
      <c r="F960" s="24">
        <v>1</v>
      </c>
      <c r="G960" s="24">
        <v>2.6</v>
      </c>
      <c r="H960" s="24">
        <v>4.8</v>
      </c>
      <c r="J960" s="25">
        <f t="shared" si="41"/>
        <v>12.48</v>
      </c>
      <c r="K960" s="26"/>
      <c r="L960" s="76" t="s">
        <v>135</v>
      </c>
    </row>
    <row r="961" spans="2:12" x14ac:dyDescent="0.2">
      <c r="B961" s="22"/>
      <c r="C961" s="22" t="s">
        <v>171</v>
      </c>
      <c r="D961" s="38" t="s">
        <v>172</v>
      </c>
      <c r="E961" s="24"/>
      <c r="F961" s="24">
        <v>1</v>
      </c>
      <c r="G961" s="24">
        <v>9.5</v>
      </c>
      <c r="H961" s="24">
        <v>13.5</v>
      </c>
      <c r="J961" s="25">
        <f t="shared" si="41"/>
        <v>128.25</v>
      </c>
      <c r="K961" s="26"/>
      <c r="L961" s="76" t="s">
        <v>135</v>
      </c>
    </row>
    <row r="962" spans="2:12" x14ac:dyDescent="0.2">
      <c r="B962" s="22"/>
      <c r="C962" s="22" t="s">
        <v>173</v>
      </c>
      <c r="D962" s="38" t="s">
        <v>174</v>
      </c>
      <c r="E962" s="24"/>
      <c r="F962" s="24">
        <v>1</v>
      </c>
      <c r="G962" s="24">
        <v>33.049999999999997</v>
      </c>
      <c r="H962" s="24">
        <v>2.75</v>
      </c>
      <c r="J962" s="25">
        <f t="shared" si="41"/>
        <v>90.887499999999989</v>
      </c>
      <c r="K962" s="26"/>
      <c r="L962" s="76" t="s">
        <v>135</v>
      </c>
    </row>
    <row r="963" spans="2:12" x14ac:dyDescent="0.2">
      <c r="B963" s="22"/>
      <c r="C963" s="22"/>
      <c r="D963" s="38"/>
      <c r="E963" s="24"/>
      <c r="F963" s="24">
        <v>1</v>
      </c>
      <c r="G963" s="24">
        <v>65.599999999999994</v>
      </c>
      <c r="H963" s="24">
        <v>2.0499999999999998</v>
      </c>
      <c r="J963" s="25">
        <f t="shared" si="41"/>
        <v>134.47999999999999</v>
      </c>
      <c r="K963" s="26"/>
      <c r="L963" s="76" t="s">
        <v>135</v>
      </c>
    </row>
    <row r="964" spans="2:12" x14ac:dyDescent="0.2">
      <c r="B964" s="22"/>
      <c r="C964" s="22"/>
      <c r="D964" s="38"/>
      <c r="E964" s="24"/>
      <c r="F964" s="24">
        <v>1</v>
      </c>
      <c r="G964" s="24">
        <v>1</v>
      </c>
      <c r="H964" s="24">
        <v>1.1000000000000001</v>
      </c>
      <c r="J964" s="25">
        <f t="shared" si="41"/>
        <v>1.1000000000000001</v>
      </c>
      <c r="K964" s="26"/>
      <c r="L964" s="76" t="s">
        <v>135</v>
      </c>
    </row>
    <row r="965" spans="2:12" x14ac:dyDescent="0.2">
      <c r="B965" s="22"/>
      <c r="C965" s="22" t="s">
        <v>175</v>
      </c>
      <c r="D965" s="38" t="s">
        <v>176</v>
      </c>
      <c r="E965" s="24"/>
      <c r="F965" s="24">
        <v>1</v>
      </c>
      <c r="G965" s="24">
        <v>1.5</v>
      </c>
      <c r="H965" s="24">
        <v>2.6</v>
      </c>
      <c r="J965" s="25">
        <f t="shared" si="41"/>
        <v>3.9000000000000004</v>
      </c>
      <c r="K965" s="26"/>
      <c r="L965" s="76" t="s">
        <v>135</v>
      </c>
    </row>
    <row r="966" spans="2:12" x14ac:dyDescent="0.2">
      <c r="B966" s="22"/>
      <c r="C966" s="22" t="s">
        <v>177</v>
      </c>
      <c r="D966" s="38" t="s">
        <v>178</v>
      </c>
      <c r="E966" s="24"/>
      <c r="F966" s="24">
        <v>1</v>
      </c>
      <c r="G966" s="24">
        <v>2.65</v>
      </c>
      <c r="H966" s="24">
        <v>2.6</v>
      </c>
      <c r="I966" s="24"/>
      <c r="J966" s="25">
        <f t="shared" si="41"/>
        <v>6.89</v>
      </c>
      <c r="K966" s="26"/>
      <c r="L966" s="76" t="s">
        <v>135</v>
      </c>
    </row>
    <row r="967" spans="2:12" x14ac:dyDescent="0.2">
      <c r="B967" s="22"/>
      <c r="C967" s="22"/>
      <c r="D967" s="38"/>
      <c r="E967" s="24"/>
      <c r="F967" s="24">
        <v>1</v>
      </c>
      <c r="G967" s="24">
        <v>0.55000000000000004</v>
      </c>
      <c r="H967" s="24">
        <v>1.5</v>
      </c>
      <c r="I967" s="24"/>
      <c r="J967" s="25">
        <f t="shared" si="41"/>
        <v>0.82500000000000007</v>
      </c>
      <c r="K967" s="26"/>
      <c r="L967" s="76" t="s">
        <v>135</v>
      </c>
    </row>
    <row r="968" spans="2:12" x14ac:dyDescent="0.2">
      <c r="B968" s="22"/>
      <c r="C968" s="22" t="s">
        <v>179</v>
      </c>
      <c r="D968" s="38" t="s">
        <v>180</v>
      </c>
      <c r="E968" s="24"/>
      <c r="F968" s="24">
        <v>1</v>
      </c>
      <c r="G968" s="24">
        <v>2.65</v>
      </c>
      <c r="H968" s="24">
        <v>2.6</v>
      </c>
      <c r="I968" s="24"/>
      <c r="J968" s="25">
        <f t="shared" si="41"/>
        <v>6.89</v>
      </c>
      <c r="K968" s="26"/>
      <c r="L968" s="76" t="s">
        <v>135</v>
      </c>
    </row>
    <row r="969" spans="2:12" x14ac:dyDescent="0.2">
      <c r="B969" s="22"/>
      <c r="C969" s="22"/>
      <c r="D969" s="38"/>
      <c r="E969" s="24"/>
      <c r="F969" s="24">
        <v>1</v>
      </c>
      <c r="G969" s="24">
        <v>0.55000000000000004</v>
      </c>
      <c r="H969" s="24">
        <v>1.5</v>
      </c>
      <c r="I969" s="24"/>
      <c r="J969" s="25">
        <f t="shared" si="41"/>
        <v>0.82500000000000007</v>
      </c>
      <c r="K969" s="26"/>
      <c r="L969" s="76" t="s">
        <v>135</v>
      </c>
    </row>
    <row r="970" spans="2:12" x14ac:dyDescent="0.2">
      <c r="B970" s="22"/>
      <c r="C970" s="22" t="s">
        <v>181</v>
      </c>
      <c r="D970" s="38" t="s">
        <v>182</v>
      </c>
      <c r="E970" s="24"/>
      <c r="F970" s="24">
        <v>1</v>
      </c>
      <c r="G970" s="24">
        <v>4.2</v>
      </c>
      <c r="H970" s="24">
        <v>2.6</v>
      </c>
      <c r="I970" s="24"/>
      <c r="J970" s="25">
        <f t="shared" si="41"/>
        <v>10.920000000000002</v>
      </c>
      <c r="K970" s="26"/>
      <c r="L970" s="76" t="s">
        <v>135</v>
      </c>
    </row>
    <row r="971" spans="2:12" x14ac:dyDescent="0.2">
      <c r="B971" s="22"/>
      <c r="C971" s="22" t="s">
        <v>225</v>
      </c>
      <c r="D971" s="38" t="s">
        <v>226</v>
      </c>
      <c r="E971" s="24"/>
      <c r="F971" s="24">
        <v>1</v>
      </c>
      <c r="G971" s="24">
        <v>1.2</v>
      </c>
      <c r="H971" s="24">
        <v>1.2</v>
      </c>
      <c r="J971" s="25">
        <f t="shared" ref="J971:J1017" si="42">+F971*G971*H971</f>
        <v>1.44</v>
      </c>
      <c r="K971" s="26"/>
      <c r="L971" s="76" t="s">
        <v>135</v>
      </c>
    </row>
    <row r="972" spans="2:12" x14ac:dyDescent="0.2">
      <c r="B972" s="22"/>
      <c r="C972" s="22" t="s">
        <v>239</v>
      </c>
      <c r="D972" s="38" t="s">
        <v>210</v>
      </c>
      <c r="E972" s="24"/>
      <c r="F972" s="24">
        <v>1</v>
      </c>
      <c r="G972" s="24">
        <v>2.25</v>
      </c>
      <c r="H972" s="24">
        <v>2.35</v>
      </c>
      <c r="I972" s="24"/>
      <c r="J972" s="25">
        <f t="shared" si="42"/>
        <v>5.2875000000000005</v>
      </c>
      <c r="K972" s="26"/>
      <c r="L972" s="76" t="s">
        <v>135</v>
      </c>
    </row>
    <row r="973" spans="2:12" x14ac:dyDescent="0.2">
      <c r="B973" s="22"/>
      <c r="C973" s="22" t="s">
        <v>229</v>
      </c>
      <c r="D973" s="38" t="s">
        <v>230</v>
      </c>
      <c r="E973" s="24"/>
      <c r="F973" s="24">
        <v>1</v>
      </c>
      <c r="G973" s="24">
        <v>2.25</v>
      </c>
      <c r="H973" s="24">
        <v>2.35</v>
      </c>
      <c r="I973" s="24"/>
      <c r="J973" s="25">
        <f t="shared" si="42"/>
        <v>5.2875000000000005</v>
      </c>
      <c r="K973" s="26"/>
      <c r="L973" s="76" t="s">
        <v>135</v>
      </c>
    </row>
    <row r="974" spans="2:12" x14ac:dyDescent="0.2">
      <c r="B974" s="22"/>
      <c r="C974" s="22" t="s">
        <v>231</v>
      </c>
      <c r="D974" s="38" t="s">
        <v>232</v>
      </c>
      <c r="E974" s="24"/>
      <c r="F974" s="24">
        <v>1</v>
      </c>
      <c r="G974" s="24">
        <v>7.5</v>
      </c>
      <c r="H974" s="24">
        <v>3.7</v>
      </c>
      <c r="I974" s="24"/>
      <c r="J974" s="25">
        <f t="shared" si="42"/>
        <v>27.75</v>
      </c>
      <c r="K974" s="26"/>
      <c r="L974" s="76" t="s">
        <v>135</v>
      </c>
    </row>
    <row r="975" spans="2:12" x14ac:dyDescent="0.2">
      <c r="B975" s="22"/>
      <c r="C975" s="22" t="s">
        <v>233</v>
      </c>
      <c r="D975" s="38" t="s">
        <v>174</v>
      </c>
      <c r="E975" s="24"/>
      <c r="F975" s="24">
        <v>1</v>
      </c>
      <c r="G975" s="24">
        <v>104.5</v>
      </c>
      <c r="H975" s="24">
        <v>2</v>
      </c>
      <c r="I975" s="24"/>
      <c r="J975" s="25">
        <f t="shared" si="42"/>
        <v>209</v>
      </c>
      <c r="K975" s="26"/>
      <c r="L975" s="76" t="s">
        <v>135</v>
      </c>
    </row>
    <row r="976" spans="2:12" x14ac:dyDescent="0.2">
      <c r="B976" s="22"/>
      <c r="C976" s="22"/>
      <c r="D976" s="38"/>
      <c r="E976" s="24"/>
      <c r="F976" s="24">
        <v>2</v>
      </c>
      <c r="G976" s="24">
        <v>1</v>
      </c>
      <c r="H976" s="24">
        <v>1.1000000000000001</v>
      </c>
      <c r="J976" s="25">
        <f t="shared" si="42"/>
        <v>2.2000000000000002</v>
      </c>
      <c r="K976" s="26"/>
      <c r="L976" s="76" t="s">
        <v>135</v>
      </c>
    </row>
    <row r="977" spans="2:12" x14ac:dyDescent="0.2">
      <c r="B977" s="22"/>
      <c r="C977" s="22"/>
      <c r="D977" s="38"/>
      <c r="E977" s="24"/>
      <c r="F977" s="24">
        <v>1</v>
      </c>
      <c r="G977" s="24">
        <v>3.05</v>
      </c>
      <c r="H977" s="24">
        <v>2.6</v>
      </c>
      <c r="I977" s="24"/>
      <c r="J977" s="25">
        <f t="shared" si="42"/>
        <v>7.93</v>
      </c>
      <c r="K977" s="26"/>
      <c r="L977" s="76" t="s">
        <v>135</v>
      </c>
    </row>
    <row r="978" spans="2:12" x14ac:dyDescent="0.2">
      <c r="B978" s="22"/>
      <c r="C978" s="22"/>
      <c r="D978" s="38"/>
      <c r="E978" s="24"/>
      <c r="F978" s="24">
        <v>1</v>
      </c>
      <c r="G978" s="24">
        <v>7.3</v>
      </c>
      <c r="H978" s="24">
        <v>2.6</v>
      </c>
      <c r="I978" s="24"/>
      <c r="J978" s="25">
        <f t="shared" si="42"/>
        <v>18.98</v>
      </c>
      <c r="K978" s="26"/>
      <c r="L978" s="76" t="s">
        <v>135</v>
      </c>
    </row>
    <row r="979" spans="2:12" x14ac:dyDescent="0.2">
      <c r="B979" s="22"/>
      <c r="C979" s="22"/>
      <c r="D979" s="38"/>
      <c r="E979" s="24"/>
      <c r="F979" s="24">
        <v>1</v>
      </c>
      <c r="G979" s="24">
        <v>1.4</v>
      </c>
      <c r="H979" s="24">
        <v>0.9</v>
      </c>
      <c r="I979" s="24"/>
      <c r="J979" s="25">
        <f t="shared" si="42"/>
        <v>1.26</v>
      </c>
      <c r="K979" s="26"/>
      <c r="L979" s="76" t="s">
        <v>135</v>
      </c>
    </row>
    <row r="980" spans="2:12" x14ac:dyDescent="0.2">
      <c r="B980" s="22"/>
      <c r="C980" s="22" t="s">
        <v>234</v>
      </c>
      <c r="D980" s="38" t="s">
        <v>187</v>
      </c>
      <c r="E980" s="24"/>
      <c r="F980" s="24">
        <v>1</v>
      </c>
      <c r="G980" s="24">
        <v>7.35</v>
      </c>
      <c r="H980" s="24">
        <v>2.6</v>
      </c>
      <c r="I980" s="24"/>
      <c r="J980" s="25">
        <f t="shared" si="42"/>
        <v>19.11</v>
      </c>
      <c r="K980" s="26"/>
      <c r="L980" s="76" t="s">
        <v>135</v>
      </c>
    </row>
    <row r="981" spans="2:12" x14ac:dyDescent="0.2">
      <c r="B981" s="22"/>
      <c r="C981" s="22" t="s">
        <v>235</v>
      </c>
      <c r="D981" s="38" t="s">
        <v>176</v>
      </c>
      <c r="E981" s="24"/>
      <c r="F981" s="24">
        <v>1</v>
      </c>
      <c r="G981" s="24">
        <v>1.5</v>
      </c>
      <c r="H981" s="24">
        <v>2.6</v>
      </c>
      <c r="J981" s="25">
        <f t="shared" si="42"/>
        <v>3.9000000000000004</v>
      </c>
      <c r="K981" s="26"/>
      <c r="L981" s="76" t="s">
        <v>135</v>
      </c>
    </row>
    <row r="982" spans="2:12" x14ac:dyDescent="0.2">
      <c r="B982" s="22"/>
      <c r="C982" s="22" t="s">
        <v>236</v>
      </c>
      <c r="D982" s="38" t="s">
        <v>178</v>
      </c>
      <c r="E982" s="24"/>
      <c r="F982" s="24">
        <v>1</v>
      </c>
      <c r="G982" s="24">
        <v>2.65</v>
      </c>
      <c r="H982" s="24">
        <v>2.6</v>
      </c>
      <c r="I982" s="24"/>
      <c r="J982" s="25">
        <f t="shared" si="42"/>
        <v>6.89</v>
      </c>
      <c r="K982" s="26"/>
      <c r="L982" s="76" t="s">
        <v>135</v>
      </c>
    </row>
    <row r="983" spans="2:12" x14ac:dyDescent="0.2">
      <c r="B983" s="22"/>
      <c r="C983" s="22"/>
      <c r="D983" s="38"/>
      <c r="E983" s="24"/>
      <c r="F983" s="24">
        <v>1</v>
      </c>
      <c r="G983" s="24">
        <v>0.55000000000000004</v>
      </c>
      <c r="H983" s="24">
        <v>1.5</v>
      </c>
      <c r="I983" s="24"/>
      <c r="J983" s="25">
        <f t="shared" si="42"/>
        <v>0.82500000000000007</v>
      </c>
      <c r="K983" s="26"/>
      <c r="L983" s="76" t="s">
        <v>135</v>
      </c>
    </row>
    <row r="984" spans="2:12" x14ac:dyDescent="0.2">
      <c r="B984" s="22"/>
      <c r="C984" s="22" t="s">
        <v>237</v>
      </c>
      <c r="D984" s="38" t="s">
        <v>180</v>
      </c>
      <c r="E984" s="24"/>
      <c r="F984" s="24">
        <v>1</v>
      </c>
      <c r="G984" s="24">
        <v>2.65</v>
      </c>
      <c r="H984" s="24">
        <v>2.6</v>
      </c>
      <c r="I984" s="24"/>
      <c r="J984" s="25">
        <f t="shared" si="42"/>
        <v>6.89</v>
      </c>
      <c r="K984" s="26"/>
      <c r="L984" s="76" t="s">
        <v>135</v>
      </c>
    </row>
    <row r="985" spans="2:12" x14ac:dyDescent="0.2">
      <c r="B985" s="22"/>
      <c r="C985" s="22"/>
      <c r="D985" s="38"/>
      <c r="E985" s="24"/>
      <c r="F985" s="24">
        <v>1</v>
      </c>
      <c r="G985" s="24">
        <v>0.55000000000000004</v>
      </c>
      <c r="H985" s="24">
        <v>1.5</v>
      </c>
      <c r="I985" s="24"/>
      <c r="J985" s="25">
        <f t="shared" si="42"/>
        <v>0.82500000000000007</v>
      </c>
      <c r="K985" s="26"/>
      <c r="L985" s="76" t="s">
        <v>135</v>
      </c>
    </row>
    <row r="986" spans="2:12" x14ac:dyDescent="0.2">
      <c r="B986" s="22"/>
      <c r="C986" s="22" t="s">
        <v>238</v>
      </c>
      <c r="D986" s="38" t="s">
        <v>200</v>
      </c>
      <c r="E986" s="24"/>
      <c r="F986" s="24">
        <v>1</v>
      </c>
      <c r="G986" s="24">
        <v>1.1000000000000001</v>
      </c>
      <c r="H986" s="24">
        <v>2.6</v>
      </c>
      <c r="I986" s="24"/>
      <c r="J986" s="25">
        <f t="shared" si="42"/>
        <v>2.8600000000000003</v>
      </c>
      <c r="K986" s="26"/>
      <c r="L986" s="76" t="s">
        <v>135</v>
      </c>
    </row>
    <row r="987" spans="2:12" x14ac:dyDescent="0.2">
      <c r="B987" s="22"/>
      <c r="C987" s="22" t="s">
        <v>183</v>
      </c>
      <c r="D987" s="38" t="s">
        <v>180</v>
      </c>
      <c r="E987" s="24"/>
      <c r="F987" s="24">
        <v>1</v>
      </c>
      <c r="G987" s="24">
        <v>2.65</v>
      </c>
      <c r="H987" s="24">
        <v>2.6</v>
      </c>
      <c r="I987" s="24"/>
      <c r="J987" s="25">
        <f t="shared" si="42"/>
        <v>6.89</v>
      </c>
      <c r="K987" s="26"/>
      <c r="L987" s="76" t="s">
        <v>135</v>
      </c>
    </row>
    <row r="988" spans="2:12" x14ac:dyDescent="0.2">
      <c r="B988" s="22"/>
      <c r="C988" s="22"/>
      <c r="D988" s="38"/>
      <c r="E988" s="24"/>
      <c r="F988" s="24">
        <v>1</v>
      </c>
      <c r="G988" s="24">
        <v>0.55000000000000004</v>
      </c>
      <c r="H988" s="24">
        <v>1.5</v>
      </c>
      <c r="I988" s="24"/>
      <c r="J988" s="25">
        <f t="shared" si="42"/>
        <v>0.82500000000000007</v>
      </c>
      <c r="K988" s="26"/>
      <c r="L988" s="76" t="s">
        <v>135</v>
      </c>
    </row>
    <row r="989" spans="2:12" x14ac:dyDescent="0.2">
      <c r="B989" s="22"/>
      <c r="C989" s="22" t="s">
        <v>184</v>
      </c>
      <c r="D989" s="38" t="s">
        <v>178</v>
      </c>
      <c r="E989" s="24"/>
      <c r="F989" s="24">
        <v>1</v>
      </c>
      <c r="G989" s="24">
        <v>2.65</v>
      </c>
      <c r="H989" s="24">
        <v>2.6</v>
      </c>
      <c r="I989" s="24"/>
      <c r="J989" s="25">
        <f t="shared" si="42"/>
        <v>6.89</v>
      </c>
      <c r="K989" s="26"/>
      <c r="L989" s="76" t="s">
        <v>135</v>
      </c>
    </row>
    <row r="990" spans="2:12" x14ac:dyDescent="0.2">
      <c r="B990" s="22"/>
      <c r="C990" s="22"/>
      <c r="D990" s="38"/>
      <c r="E990" s="24"/>
      <c r="F990" s="24">
        <v>1</v>
      </c>
      <c r="G990" s="24">
        <v>0.55000000000000004</v>
      </c>
      <c r="H990" s="24">
        <v>1.5</v>
      </c>
      <c r="I990" s="24"/>
      <c r="J990" s="25">
        <f t="shared" si="42"/>
        <v>0.82500000000000007</v>
      </c>
      <c r="K990" s="26"/>
      <c r="L990" s="76" t="s">
        <v>135</v>
      </c>
    </row>
    <row r="991" spans="2:12" x14ac:dyDescent="0.2">
      <c r="B991" s="22"/>
      <c r="C991" s="22" t="s">
        <v>185</v>
      </c>
      <c r="D991" s="38" t="s">
        <v>176</v>
      </c>
      <c r="E991" s="24"/>
      <c r="F991" s="24">
        <v>1</v>
      </c>
      <c r="G991" s="24">
        <v>1.5</v>
      </c>
      <c r="H991" s="24">
        <v>2.6</v>
      </c>
      <c r="J991" s="25">
        <f t="shared" si="42"/>
        <v>3.9000000000000004</v>
      </c>
      <c r="K991" s="26"/>
      <c r="L991" s="76" t="s">
        <v>135</v>
      </c>
    </row>
    <row r="992" spans="2:12" x14ac:dyDescent="0.2">
      <c r="B992" s="22"/>
      <c r="C992" s="22" t="s">
        <v>186</v>
      </c>
      <c r="D992" s="38" t="s">
        <v>187</v>
      </c>
      <c r="E992" s="24"/>
      <c r="F992" s="24">
        <v>1</v>
      </c>
      <c r="G992" s="24">
        <v>6.4</v>
      </c>
      <c r="H992" s="24">
        <v>2.6</v>
      </c>
      <c r="I992" s="24"/>
      <c r="J992" s="25">
        <f t="shared" si="42"/>
        <v>16.64</v>
      </c>
      <c r="K992" s="26"/>
      <c r="L992" s="76" t="s">
        <v>135</v>
      </c>
    </row>
    <row r="993" spans="2:12" x14ac:dyDescent="0.2">
      <c r="B993" s="22"/>
      <c r="C993" s="22" t="s">
        <v>188</v>
      </c>
      <c r="D993" s="38" t="s">
        <v>189</v>
      </c>
      <c r="E993" s="24"/>
      <c r="F993" s="24">
        <v>1</v>
      </c>
      <c r="G993" s="24">
        <v>5</v>
      </c>
      <c r="H993" s="24">
        <v>2.6</v>
      </c>
      <c r="I993" s="24"/>
      <c r="J993" s="25">
        <f>+F993*G993*H993</f>
        <v>13</v>
      </c>
      <c r="K993" s="26"/>
      <c r="L993" s="76" t="s">
        <v>135</v>
      </c>
    </row>
    <row r="994" spans="2:12" x14ac:dyDescent="0.2">
      <c r="B994" s="22"/>
      <c r="C994" s="22" t="s">
        <v>190</v>
      </c>
      <c r="D994" s="38" t="s">
        <v>191</v>
      </c>
      <c r="E994" s="24"/>
      <c r="F994" s="24">
        <v>1</v>
      </c>
      <c r="G994" s="24">
        <v>5</v>
      </c>
      <c r="H994" s="24">
        <v>2.6</v>
      </c>
      <c r="I994" s="24"/>
      <c r="J994" s="25">
        <f>+F994*G994*H994</f>
        <v>13</v>
      </c>
      <c r="K994" s="26"/>
      <c r="L994" s="76" t="s">
        <v>135</v>
      </c>
    </row>
    <row r="995" spans="2:12" x14ac:dyDescent="0.2">
      <c r="B995" s="22"/>
      <c r="C995" s="22" t="s">
        <v>192</v>
      </c>
      <c r="D995" s="38" t="s">
        <v>193</v>
      </c>
      <c r="E995" s="24"/>
      <c r="F995" s="24">
        <v>1</v>
      </c>
      <c r="G995" s="24">
        <v>4.7</v>
      </c>
      <c r="H995" s="24">
        <v>2.6</v>
      </c>
      <c r="I995" s="24"/>
      <c r="J995" s="25">
        <f>+F995*G995*H995</f>
        <v>12.22</v>
      </c>
      <c r="K995" s="26"/>
      <c r="L995" s="76" t="s">
        <v>135</v>
      </c>
    </row>
    <row r="996" spans="2:12" x14ac:dyDescent="0.2">
      <c r="B996" s="22"/>
      <c r="C996" s="22" t="s">
        <v>227</v>
      </c>
      <c r="D996" s="38" t="s">
        <v>226</v>
      </c>
      <c r="E996" s="24"/>
      <c r="F996" s="24">
        <v>2</v>
      </c>
      <c r="G996" s="24">
        <v>1.2</v>
      </c>
      <c r="H996" s="24">
        <v>1.2</v>
      </c>
      <c r="J996" s="25">
        <f t="shared" si="42"/>
        <v>2.88</v>
      </c>
      <c r="K996" s="26"/>
      <c r="L996" s="76" t="s">
        <v>135</v>
      </c>
    </row>
    <row r="997" spans="2:12" x14ac:dyDescent="0.2">
      <c r="B997" s="22"/>
      <c r="C997" s="22"/>
      <c r="D997" s="38"/>
      <c r="E997" s="24"/>
      <c r="F997" s="24">
        <v>1</v>
      </c>
      <c r="G997" s="24">
        <v>1.5</v>
      </c>
      <c r="H997" s="24">
        <v>0.9</v>
      </c>
      <c r="J997" s="25">
        <f t="shared" si="42"/>
        <v>1.35</v>
      </c>
      <c r="K997" s="26"/>
      <c r="L997" s="76" t="s">
        <v>135</v>
      </c>
    </row>
    <row r="998" spans="2:12" x14ac:dyDescent="0.2">
      <c r="B998" s="22"/>
      <c r="C998" s="22" t="s">
        <v>194</v>
      </c>
      <c r="D998" s="38" t="s">
        <v>174</v>
      </c>
      <c r="E998" s="24"/>
      <c r="F998" s="24">
        <v>1</v>
      </c>
      <c r="G998" s="24">
        <v>82.4</v>
      </c>
      <c r="H998" s="24">
        <v>2</v>
      </c>
      <c r="I998" s="24"/>
      <c r="J998" s="25">
        <f t="shared" si="42"/>
        <v>164.8</v>
      </c>
      <c r="K998" s="26"/>
      <c r="L998" s="76" t="s">
        <v>135</v>
      </c>
    </row>
    <row r="999" spans="2:12" x14ac:dyDescent="0.2">
      <c r="B999" s="22"/>
      <c r="C999" s="22"/>
      <c r="D999" s="38"/>
      <c r="E999" s="24"/>
      <c r="F999" s="24">
        <v>2</v>
      </c>
      <c r="G999" s="24">
        <v>1</v>
      </c>
      <c r="H999" s="24">
        <v>1.1000000000000001</v>
      </c>
      <c r="J999" s="25">
        <f t="shared" si="42"/>
        <v>2.2000000000000002</v>
      </c>
      <c r="K999" s="26"/>
      <c r="L999" s="76" t="s">
        <v>135</v>
      </c>
    </row>
    <row r="1000" spans="2:12" x14ac:dyDescent="0.2">
      <c r="B1000" s="22"/>
      <c r="C1000" s="22"/>
      <c r="D1000" s="38"/>
      <c r="E1000" s="24"/>
      <c r="F1000" s="24">
        <v>1</v>
      </c>
      <c r="G1000" s="24">
        <v>3.05</v>
      </c>
      <c r="H1000" s="24">
        <v>2.6</v>
      </c>
      <c r="I1000" s="24"/>
      <c r="J1000" s="25">
        <f t="shared" si="42"/>
        <v>7.93</v>
      </c>
      <c r="K1000" s="26"/>
      <c r="L1000" s="76" t="s">
        <v>135</v>
      </c>
    </row>
    <row r="1001" spans="2:12" x14ac:dyDescent="0.2">
      <c r="B1001" s="22"/>
      <c r="C1001" s="22"/>
      <c r="D1001" s="38"/>
      <c r="E1001" s="24"/>
      <c r="F1001" s="24">
        <v>1</v>
      </c>
      <c r="G1001" s="24">
        <v>7.3</v>
      </c>
      <c r="H1001" s="24">
        <v>2.6</v>
      </c>
      <c r="I1001" s="24"/>
      <c r="J1001" s="25">
        <f t="shared" si="42"/>
        <v>18.98</v>
      </c>
      <c r="K1001" s="26"/>
      <c r="L1001" s="76" t="s">
        <v>135</v>
      </c>
    </row>
    <row r="1002" spans="2:12" x14ac:dyDescent="0.2">
      <c r="B1002" s="22"/>
      <c r="C1002" s="22"/>
      <c r="D1002" s="38"/>
      <c r="E1002" s="24"/>
      <c r="F1002" s="24">
        <v>1</v>
      </c>
      <c r="G1002" s="24">
        <v>1.4</v>
      </c>
      <c r="H1002" s="24">
        <v>0.9</v>
      </c>
      <c r="I1002" s="24"/>
      <c r="J1002" s="25">
        <f t="shared" si="42"/>
        <v>1.26</v>
      </c>
      <c r="K1002" s="26"/>
      <c r="L1002" s="76" t="s">
        <v>135</v>
      </c>
    </row>
    <row r="1003" spans="2:12" x14ac:dyDescent="0.2">
      <c r="B1003" s="22"/>
      <c r="C1003" s="22" t="s">
        <v>195</v>
      </c>
      <c r="D1003" s="38" t="s">
        <v>187</v>
      </c>
      <c r="E1003" s="24"/>
      <c r="F1003" s="24">
        <v>1</v>
      </c>
      <c r="G1003" s="24">
        <v>7.35</v>
      </c>
      <c r="H1003" s="24">
        <v>2.6</v>
      </c>
      <c r="I1003" s="24"/>
      <c r="J1003" s="25">
        <f t="shared" si="42"/>
        <v>19.11</v>
      </c>
      <c r="K1003" s="26"/>
      <c r="L1003" s="76" t="s">
        <v>135</v>
      </c>
    </row>
    <row r="1004" spans="2:12" x14ac:dyDescent="0.2">
      <c r="B1004" s="22"/>
      <c r="C1004" s="22" t="s">
        <v>196</v>
      </c>
      <c r="D1004" s="38" t="s">
        <v>176</v>
      </c>
      <c r="E1004" s="24"/>
      <c r="F1004" s="24">
        <v>1</v>
      </c>
      <c r="G1004" s="24">
        <v>1.5</v>
      </c>
      <c r="H1004" s="24">
        <v>2.6</v>
      </c>
      <c r="J1004" s="25">
        <f t="shared" si="42"/>
        <v>3.9000000000000004</v>
      </c>
      <c r="K1004" s="26"/>
      <c r="L1004" s="76" t="s">
        <v>135</v>
      </c>
    </row>
    <row r="1005" spans="2:12" x14ac:dyDescent="0.2">
      <c r="B1005" s="22"/>
      <c r="C1005" s="22" t="s">
        <v>197</v>
      </c>
      <c r="D1005" s="38" t="s">
        <v>178</v>
      </c>
      <c r="E1005" s="24"/>
      <c r="F1005" s="24">
        <v>1</v>
      </c>
      <c r="G1005" s="24">
        <v>2.65</v>
      </c>
      <c r="H1005" s="24">
        <v>2.6</v>
      </c>
      <c r="I1005" s="24"/>
      <c r="J1005" s="25">
        <f t="shared" si="42"/>
        <v>6.89</v>
      </c>
      <c r="K1005" s="26"/>
      <c r="L1005" s="76" t="s">
        <v>135</v>
      </c>
    </row>
    <row r="1006" spans="2:12" x14ac:dyDescent="0.2">
      <c r="B1006" s="22"/>
      <c r="C1006" s="22"/>
      <c r="D1006" s="38"/>
      <c r="E1006" s="24"/>
      <c r="F1006" s="24">
        <v>1</v>
      </c>
      <c r="G1006" s="24">
        <v>0.55000000000000004</v>
      </c>
      <c r="H1006" s="24">
        <v>1.5</v>
      </c>
      <c r="I1006" s="24"/>
      <c r="J1006" s="25">
        <f t="shared" si="42"/>
        <v>0.82500000000000007</v>
      </c>
      <c r="K1006" s="26"/>
      <c r="L1006" s="76" t="s">
        <v>135</v>
      </c>
    </row>
    <row r="1007" spans="2:12" x14ac:dyDescent="0.2">
      <c r="B1007" s="22"/>
      <c r="C1007" s="22" t="s">
        <v>198</v>
      </c>
      <c r="D1007" s="38" t="s">
        <v>180</v>
      </c>
      <c r="E1007" s="24"/>
      <c r="F1007" s="24">
        <v>1</v>
      </c>
      <c r="G1007" s="24">
        <v>2.65</v>
      </c>
      <c r="H1007" s="24">
        <v>2.6</v>
      </c>
      <c r="I1007" s="24"/>
      <c r="J1007" s="25">
        <f t="shared" si="42"/>
        <v>6.89</v>
      </c>
      <c r="K1007" s="26"/>
      <c r="L1007" s="76" t="s">
        <v>135</v>
      </c>
    </row>
    <row r="1008" spans="2:12" x14ac:dyDescent="0.2">
      <c r="B1008" s="22"/>
      <c r="C1008" s="22"/>
      <c r="D1008" s="38"/>
      <c r="E1008" s="24"/>
      <c r="F1008" s="24">
        <v>1</v>
      </c>
      <c r="G1008" s="24">
        <v>0.55000000000000004</v>
      </c>
      <c r="H1008" s="24">
        <v>1.5</v>
      </c>
      <c r="I1008" s="24"/>
      <c r="J1008" s="25">
        <f t="shared" si="42"/>
        <v>0.82500000000000007</v>
      </c>
      <c r="K1008" s="26"/>
      <c r="L1008" s="76" t="s">
        <v>135</v>
      </c>
    </row>
    <row r="1009" spans="2:12" x14ac:dyDescent="0.2">
      <c r="B1009" s="22"/>
      <c r="C1009" s="22" t="s">
        <v>199</v>
      </c>
      <c r="D1009" s="38" t="s">
        <v>200</v>
      </c>
      <c r="E1009" s="24"/>
      <c r="F1009" s="24">
        <v>1</v>
      </c>
      <c r="G1009" s="24">
        <v>1.1000000000000001</v>
      </c>
      <c r="H1009" s="24">
        <v>2.6</v>
      </c>
      <c r="I1009" s="24"/>
      <c r="J1009" s="25">
        <f t="shared" si="42"/>
        <v>2.8600000000000003</v>
      </c>
      <c r="K1009" s="26"/>
      <c r="L1009" s="76" t="s">
        <v>135</v>
      </c>
    </row>
    <row r="1010" spans="2:12" x14ac:dyDescent="0.2">
      <c r="B1010" s="22"/>
      <c r="C1010" s="22" t="s">
        <v>201</v>
      </c>
      <c r="D1010" s="38" t="s">
        <v>180</v>
      </c>
      <c r="E1010" s="24"/>
      <c r="F1010" s="24">
        <v>1</v>
      </c>
      <c r="G1010" s="24">
        <v>2.65</v>
      </c>
      <c r="H1010" s="24">
        <v>2.6</v>
      </c>
      <c r="I1010" s="24"/>
      <c r="J1010" s="25">
        <f t="shared" si="42"/>
        <v>6.89</v>
      </c>
      <c r="K1010" s="26"/>
      <c r="L1010" s="76" t="s">
        <v>135</v>
      </c>
    </row>
    <row r="1011" spans="2:12" x14ac:dyDescent="0.2">
      <c r="B1011" s="22"/>
      <c r="C1011" s="22"/>
      <c r="D1011" s="38"/>
      <c r="E1011" s="24"/>
      <c r="F1011" s="24">
        <v>1</v>
      </c>
      <c r="G1011" s="24">
        <v>0.55000000000000004</v>
      </c>
      <c r="H1011" s="24">
        <v>1.5</v>
      </c>
      <c r="I1011" s="24"/>
      <c r="J1011" s="25">
        <f t="shared" si="42"/>
        <v>0.82500000000000007</v>
      </c>
      <c r="K1011" s="26"/>
      <c r="L1011" s="76" t="s">
        <v>135</v>
      </c>
    </row>
    <row r="1012" spans="2:12" x14ac:dyDescent="0.2">
      <c r="B1012" s="22"/>
      <c r="C1012" s="22" t="s">
        <v>202</v>
      </c>
      <c r="D1012" s="38" t="s">
        <v>178</v>
      </c>
      <c r="E1012" s="24"/>
      <c r="F1012" s="24">
        <v>1</v>
      </c>
      <c r="G1012" s="24">
        <v>2.65</v>
      </c>
      <c r="H1012" s="24">
        <v>2.6</v>
      </c>
      <c r="I1012" s="24"/>
      <c r="J1012" s="25">
        <f t="shared" si="42"/>
        <v>6.89</v>
      </c>
      <c r="K1012" s="26"/>
      <c r="L1012" s="76" t="s">
        <v>135</v>
      </c>
    </row>
    <row r="1013" spans="2:12" x14ac:dyDescent="0.2">
      <c r="B1013" s="22"/>
      <c r="C1013" s="22"/>
      <c r="D1013" s="38"/>
      <c r="E1013" s="24"/>
      <c r="F1013" s="24">
        <v>1</v>
      </c>
      <c r="G1013" s="24">
        <v>0.55000000000000004</v>
      </c>
      <c r="H1013" s="24">
        <v>1.5</v>
      </c>
      <c r="I1013" s="24"/>
      <c r="J1013" s="25">
        <f t="shared" si="42"/>
        <v>0.82500000000000007</v>
      </c>
      <c r="K1013" s="26"/>
      <c r="L1013" s="76" t="s">
        <v>135</v>
      </c>
    </row>
    <row r="1014" spans="2:12" x14ac:dyDescent="0.2">
      <c r="B1014" s="22"/>
      <c r="C1014" s="22" t="s">
        <v>203</v>
      </c>
      <c r="D1014" s="38" t="s">
        <v>176</v>
      </c>
      <c r="E1014" s="24"/>
      <c r="F1014" s="24">
        <v>1</v>
      </c>
      <c r="G1014" s="24">
        <v>1.5</v>
      </c>
      <c r="H1014" s="24">
        <v>2.6</v>
      </c>
      <c r="J1014" s="25">
        <f t="shared" si="42"/>
        <v>3.9000000000000004</v>
      </c>
      <c r="K1014" s="26"/>
      <c r="L1014" s="76" t="s">
        <v>135</v>
      </c>
    </row>
    <row r="1015" spans="2:12" x14ac:dyDescent="0.2">
      <c r="B1015" s="22"/>
      <c r="C1015" s="22" t="s">
        <v>204</v>
      </c>
      <c r="D1015" s="38" t="s">
        <v>187</v>
      </c>
      <c r="E1015" s="24"/>
      <c r="F1015" s="24">
        <v>1</v>
      </c>
      <c r="G1015" s="24">
        <v>6.4</v>
      </c>
      <c r="H1015" s="24">
        <v>2.6</v>
      </c>
      <c r="I1015" s="24"/>
      <c r="J1015" s="25">
        <f t="shared" si="42"/>
        <v>16.64</v>
      </c>
      <c r="K1015" s="26"/>
      <c r="L1015" s="76" t="s">
        <v>135</v>
      </c>
    </row>
    <row r="1016" spans="2:12" x14ac:dyDescent="0.2">
      <c r="B1016" s="22"/>
      <c r="C1016" s="22" t="s">
        <v>228</v>
      </c>
      <c r="D1016" s="38" t="s">
        <v>226</v>
      </c>
      <c r="E1016" s="24"/>
      <c r="F1016" s="24">
        <v>2</v>
      </c>
      <c r="G1016" s="24">
        <v>1.2</v>
      </c>
      <c r="H1016" s="24">
        <v>1.2</v>
      </c>
      <c r="J1016" s="25">
        <f t="shared" si="42"/>
        <v>2.88</v>
      </c>
      <c r="K1016" s="26"/>
      <c r="L1016" s="76" t="s">
        <v>135</v>
      </c>
    </row>
    <row r="1017" spans="2:12" x14ac:dyDescent="0.2">
      <c r="B1017" s="22"/>
      <c r="C1017" s="22"/>
      <c r="D1017" s="38"/>
      <c r="E1017" s="24"/>
      <c r="F1017" s="24">
        <v>1</v>
      </c>
      <c r="G1017" s="24">
        <v>1.5</v>
      </c>
      <c r="H1017" s="24">
        <v>0.9</v>
      </c>
      <c r="J1017" s="25">
        <f t="shared" si="42"/>
        <v>1.35</v>
      </c>
      <c r="K1017" s="26"/>
      <c r="L1017" s="76" t="s">
        <v>135</v>
      </c>
    </row>
    <row r="1018" spans="2:12" x14ac:dyDescent="0.2">
      <c r="B1018" s="22"/>
      <c r="C1018" s="22" t="s">
        <v>205</v>
      </c>
      <c r="D1018" s="38" t="s">
        <v>206</v>
      </c>
      <c r="E1018" s="24"/>
      <c r="F1018" s="24">
        <v>1</v>
      </c>
      <c r="G1018" s="24">
        <v>3</v>
      </c>
      <c r="H1018" s="24">
        <v>1.7</v>
      </c>
      <c r="I1018" s="24"/>
      <c r="J1018" s="25">
        <f>+F1018*G1018*H1018</f>
        <v>5.0999999999999996</v>
      </c>
      <c r="K1018" s="26"/>
      <c r="L1018" s="76" t="s">
        <v>135</v>
      </c>
    </row>
    <row r="1019" spans="2:12" x14ac:dyDescent="0.2">
      <c r="B1019" s="22"/>
      <c r="C1019" s="22" t="s">
        <v>207</v>
      </c>
      <c r="D1019" s="38" t="s">
        <v>208</v>
      </c>
      <c r="E1019" s="24"/>
      <c r="F1019" s="24">
        <v>1</v>
      </c>
      <c r="G1019" s="24">
        <v>3</v>
      </c>
      <c r="H1019" s="24">
        <v>1.45</v>
      </c>
      <c r="I1019" s="24"/>
      <c r="J1019" s="25">
        <f>+F1019*G1019*H1019</f>
        <v>4.3499999999999996</v>
      </c>
      <c r="K1019" s="26"/>
      <c r="L1019" s="76" t="s">
        <v>135</v>
      </c>
    </row>
    <row r="1020" spans="2:12" x14ac:dyDescent="0.2">
      <c r="B1020" s="22"/>
      <c r="C1020" s="22" t="s">
        <v>209</v>
      </c>
      <c r="D1020" s="38" t="s">
        <v>210</v>
      </c>
      <c r="E1020" s="24"/>
      <c r="F1020" s="24">
        <v>1</v>
      </c>
      <c r="G1020" s="24">
        <v>3</v>
      </c>
      <c r="H1020" s="24">
        <v>3</v>
      </c>
      <c r="I1020" s="24"/>
      <c r="J1020" s="25">
        <f>+F1020*G1020*H1020</f>
        <v>9</v>
      </c>
      <c r="K1020" s="26"/>
      <c r="L1020" s="76" t="s">
        <v>135</v>
      </c>
    </row>
    <row r="1021" spans="2:12" x14ac:dyDescent="0.2">
      <c r="B1021" s="22"/>
      <c r="C1021" s="22" t="s">
        <v>211</v>
      </c>
      <c r="D1021" s="38" t="s">
        <v>212</v>
      </c>
      <c r="E1021" s="24"/>
      <c r="F1021" s="24">
        <v>1</v>
      </c>
      <c r="G1021" s="24">
        <v>18.600000000000001</v>
      </c>
      <c r="H1021" s="24">
        <v>8.85</v>
      </c>
      <c r="I1021" s="24"/>
      <c r="J1021" s="25">
        <f t="shared" ref="J1021:J1038" si="43">+F1021*G1021*H1021</f>
        <v>164.61</v>
      </c>
      <c r="K1021" s="26"/>
      <c r="L1021" s="76" t="s">
        <v>135</v>
      </c>
    </row>
    <row r="1022" spans="2:12" x14ac:dyDescent="0.2">
      <c r="B1022" s="22"/>
      <c r="C1022" s="22" t="s">
        <v>213</v>
      </c>
      <c r="D1022" s="38" t="s">
        <v>174</v>
      </c>
      <c r="E1022" s="24"/>
      <c r="F1022" s="24">
        <v>1</v>
      </c>
      <c r="G1022" s="24">
        <v>87.3</v>
      </c>
      <c r="H1022" s="24">
        <v>2</v>
      </c>
      <c r="I1022" s="24"/>
      <c r="J1022" s="25">
        <f t="shared" si="43"/>
        <v>174.6</v>
      </c>
      <c r="K1022" s="26"/>
      <c r="L1022" s="76" t="s">
        <v>135</v>
      </c>
    </row>
    <row r="1023" spans="2:12" x14ac:dyDescent="0.2">
      <c r="B1023" s="22"/>
      <c r="C1023" s="22"/>
      <c r="D1023" s="38"/>
      <c r="E1023" s="24"/>
      <c r="F1023" s="24">
        <v>2</v>
      </c>
      <c r="G1023" s="24">
        <v>1</v>
      </c>
      <c r="H1023" s="24">
        <v>1.1000000000000001</v>
      </c>
      <c r="J1023" s="25">
        <f t="shared" si="43"/>
        <v>2.2000000000000002</v>
      </c>
      <c r="K1023" s="26"/>
      <c r="L1023" s="76" t="s">
        <v>135</v>
      </c>
    </row>
    <row r="1024" spans="2:12" x14ac:dyDescent="0.2">
      <c r="B1024" s="22"/>
      <c r="C1024" s="22"/>
      <c r="D1024" s="38"/>
      <c r="E1024" s="24"/>
      <c r="F1024" s="24">
        <v>1</v>
      </c>
      <c r="G1024" s="24">
        <v>3.05</v>
      </c>
      <c r="H1024" s="24">
        <v>2.6</v>
      </c>
      <c r="I1024" s="24"/>
      <c r="J1024" s="25">
        <f t="shared" si="43"/>
        <v>7.93</v>
      </c>
      <c r="K1024" s="26"/>
      <c r="L1024" s="76" t="s">
        <v>135</v>
      </c>
    </row>
    <row r="1025" spans="2:12" x14ac:dyDescent="0.2">
      <c r="B1025" s="22"/>
      <c r="C1025" s="22"/>
      <c r="D1025" s="38"/>
      <c r="E1025" s="24"/>
      <c r="F1025" s="24">
        <v>1</v>
      </c>
      <c r="G1025" s="24">
        <v>7.3</v>
      </c>
      <c r="H1025" s="24">
        <v>2.6</v>
      </c>
      <c r="I1025" s="24"/>
      <c r="J1025" s="25">
        <f t="shared" si="43"/>
        <v>18.98</v>
      </c>
      <c r="K1025" s="26"/>
      <c r="L1025" s="76" t="s">
        <v>135</v>
      </c>
    </row>
    <row r="1026" spans="2:12" x14ac:dyDescent="0.2">
      <c r="B1026" s="22"/>
      <c r="C1026" s="22" t="s">
        <v>214</v>
      </c>
      <c r="D1026" s="38" t="s">
        <v>187</v>
      </c>
      <c r="E1026" s="24"/>
      <c r="F1026" s="24">
        <v>1</v>
      </c>
      <c r="G1026" s="24">
        <v>7.35</v>
      </c>
      <c r="H1026" s="24">
        <v>2.6</v>
      </c>
      <c r="I1026" s="24"/>
      <c r="J1026" s="25">
        <f t="shared" si="43"/>
        <v>19.11</v>
      </c>
      <c r="K1026" s="26"/>
      <c r="L1026" s="76" t="s">
        <v>135</v>
      </c>
    </row>
    <row r="1027" spans="2:12" x14ac:dyDescent="0.2">
      <c r="B1027" s="22"/>
      <c r="C1027" s="22" t="s">
        <v>215</v>
      </c>
      <c r="D1027" s="38" t="s">
        <v>176</v>
      </c>
      <c r="E1027" s="24"/>
      <c r="F1027" s="24">
        <v>1</v>
      </c>
      <c r="G1027" s="24">
        <v>1.5</v>
      </c>
      <c r="H1027" s="24">
        <v>2.6</v>
      </c>
      <c r="I1027" s="24"/>
      <c r="J1027" s="25">
        <f t="shared" si="43"/>
        <v>3.9000000000000004</v>
      </c>
      <c r="K1027" s="26"/>
      <c r="L1027" s="76" t="s">
        <v>135</v>
      </c>
    </row>
    <row r="1028" spans="2:12" x14ac:dyDescent="0.2">
      <c r="B1028" s="22"/>
      <c r="C1028" s="22" t="s">
        <v>216</v>
      </c>
      <c r="D1028" s="38" t="s">
        <v>178</v>
      </c>
      <c r="E1028" s="24"/>
      <c r="F1028" s="24">
        <v>1</v>
      </c>
      <c r="G1028" s="24">
        <v>2.65</v>
      </c>
      <c r="H1028" s="24">
        <v>2.6</v>
      </c>
      <c r="I1028" s="24"/>
      <c r="J1028" s="25">
        <f t="shared" si="43"/>
        <v>6.89</v>
      </c>
      <c r="K1028" s="26"/>
      <c r="L1028" s="76" t="s">
        <v>135</v>
      </c>
    </row>
    <row r="1029" spans="2:12" x14ac:dyDescent="0.2">
      <c r="B1029" s="22"/>
      <c r="C1029" s="22"/>
      <c r="D1029" s="38"/>
      <c r="E1029" s="24"/>
      <c r="F1029" s="24">
        <v>1</v>
      </c>
      <c r="G1029" s="24">
        <v>0.55000000000000004</v>
      </c>
      <c r="H1029" s="24">
        <v>1.5</v>
      </c>
      <c r="I1029" s="24"/>
      <c r="J1029" s="25">
        <f t="shared" si="43"/>
        <v>0.82500000000000007</v>
      </c>
      <c r="K1029" s="26"/>
      <c r="L1029" s="76" t="s">
        <v>135</v>
      </c>
    </row>
    <row r="1030" spans="2:12" x14ac:dyDescent="0.2">
      <c r="B1030" s="22"/>
      <c r="C1030" s="22" t="s">
        <v>217</v>
      </c>
      <c r="D1030" s="38" t="s">
        <v>180</v>
      </c>
      <c r="E1030" s="24"/>
      <c r="F1030" s="24">
        <v>1</v>
      </c>
      <c r="G1030" s="24">
        <v>2.65</v>
      </c>
      <c r="H1030" s="24">
        <v>2.6</v>
      </c>
      <c r="I1030" s="24"/>
      <c r="J1030" s="25">
        <f t="shared" si="43"/>
        <v>6.89</v>
      </c>
      <c r="K1030" s="26"/>
      <c r="L1030" s="76" t="s">
        <v>135</v>
      </c>
    </row>
    <row r="1031" spans="2:12" x14ac:dyDescent="0.2">
      <c r="B1031" s="22"/>
      <c r="C1031" s="22"/>
      <c r="D1031" s="38"/>
      <c r="E1031" s="24"/>
      <c r="F1031" s="24">
        <v>1</v>
      </c>
      <c r="G1031" s="24">
        <v>0.55000000000000004</v>
      </c>
      <c r="H1031" s="24">
        <v>1.5</v>
      </c>
      <c r="I1031" s="24"/>
      <c r="J1031" s="25">
        <f t="shared" si="43"/>
        <v>0.82500000000000007</v>
      </c>
      <c r="K1031" s="26"/>
      <c r="L1031" s="76" t="s">
        <v>135</v>
      </c>
    </row>
    <row r="1032" spans="2:12" x14ac:dyDescent="0.2">
      <c r="B1032" s="22"/>
      <c r="C1032" s="22" t="s">
        <v>218</v>
      </c>
      <c r="D1032" s="38" t="s">
        <v>200</v>
      </c>
      <c r="E1032" s="24"/>
      <c r="F1032" s="24">
        <v>1</v>
      </c>
      <c r="G1032" s="24">
        <v>1.1000000000000001</v>
      </c>
      <c r="H1032" s="24">
        <v>2.6</v>
      </c>
      <c r="I1032" s="24"/>
      <c r="J1032" s="25">
        <f t="shared" si="43"/>
        <v>2.8600000000000003</v>
      </c>
      <c r="K1032" s="26"/>
      <c r="L1032" s="76" t="s">
        <v>135</v>
      </c>
    </row>
    <row r="1033" spans="2:12" x14ac:dyDescent="0.2">
      <c r="B1033" s="22"/>
      <c r="C1033" s="22" t="s">
        <v>219</v>
      </c>
      <c r="D1033" s="38" t="s">
        <v>180</v>
      </c>
      <c r="E1033" s="24"/>
      <c r="F1033" s="24">
        <v>1</v>
      </c>
      <c r="G1033" s="24">
        <v>2.65</v>
      </c>
      <c r="H1033" s="24">
        <v>2.6</v>
      </c>
      <c r="I1033" s="24"/>
      <c r="J1033" s="25">
        <f t="shared" si="43"/>
        <v>6.89</v>
      </c>
      <c r="K1033" s="26"/>
      <c r="L1033" s="76" t="s">
        <v>135</v>
      </c>
    </row>
    <row r="1034" spans="2:12" x14ac:dyDescent="0.2">
      <c r="B1034" s="22"/>
      <c r="C1034" s="22"/>
      <c r="D1034" s="38"/>
      <c r="E1034" s="24"/>
      <c r="F1034" s="24">
        <v>1</v>
      </c>
      <c r="G1034" s="24">
        <v>0.55000000000000004</v>
      </c>
      <c r="H1034" s="24">
        <v>1.5</v>
      </c>
      <c r="I1034" s="24"/>
      <c r="J1034" s="25">
        <f t="shared" si="43"/>
        <v>0.82500000000000007</v>
      </c>
      <c r="K1034" s="26"/>
      <c r="L1034" s="76" t="s">
        <v>135</v>
      </c>
    </row>
    <row r="1035" spans="2:12" x14ac:dyDescent="0.2">
      <c r="B1035" s="22"/>
      <c r="C1035" s="22" t="s">
        <v>220</v>
      </c>
      <c r="D1035" s="38" t="s">
        <v>178</v>
      </c>
      <c r="E1035" s="24"/>
      <c r="F1035" s="24">
        <v>1</v>
      </c>
      <c r="G1035" s="24">
        <v>2.65</v>
      </c>
      <c r="H1035" s="24">
        <v>2.6</v>
      </c>
      <c r="I1035" s="24"/>
      <c r="J1035" s="25">
        <f t="shared" si="43"/>
        <v>6.89</v>
      </c>
      <c r="K1035" s="26"/>
      <c r="L1035" s="76" t="s">
        <v>135</v>
      </c>
    </row>
    <row r="1036" spans="2:12" x14ac:dyDescent="0.2">
      <c r="B1036" s="22"/>
      <c r="C1036" s="22"/>
      <c r="D1036" s="38"/>
      <c r="E1036" s="24"/>
      <c r="F1036" s="24">
        <v>1</v>
      </c>
      <c r="G1036" s="24">
        <v>0.55000000000000004</v>
      </c>
      <c r="H1036" s="24">
        <v>1.5</v>
      </c>
      <c r="I1036" s="24"/>
      <c r="J1036" s="25">
        <f t="shared" si="43"/>
        <v>0.82500000000000007</v>
      </c>
      <c r="K1036" s="26"/>
      <c r="L1036" s="76" t="s">
        <v>135</v>
      </c>
    </row>
    <row r="1037" spans="2:12" x14ac:dyDescent="0.2">
      <c r="B1037" s="22"/>
      <c r="C1037" s="22" t="s">
        <v>221</v>
      </c>
      <c r="D1037" s="38" t="s">
        <v>176</v>
      </c>
      <c r="E1037" s="24"/>
      <c r="F1037" s="24">
        <v>1</v>
      </c>
      <c r="G1037" s="24">
        <v>1.5</v>
      </c>
      <c r="H1037" s="24">
        <v>2.6</v>
      </c>
      <c r="I1037" s="24"/>
      <c r="J1037" s="25">
        <f t="shared" si="43"/>
        <v>3.9000000000000004</v>
      </c>
      <c r="K1037" s="26"/>
      <c r="L1037" s="76" t="s">
        <v>135</v>
      </c>
    </row>
    <row r="1038" spans="2:12" x14ac:dyDescent="0.2">
      <c r="B1038" s="22"/>
      <c r="C1038" s="22" t="s">
        <v>222</v>
      </c>
      <c r="D1038" s="38" t="s">
        <v>187</v>
      </c>
      <c r="E1038" s="24"/>
      <c r="F1038" s="24">
        <v>1</v>
      </c>
      <c r="G1038" s="24">
        <v>6.4</v>
      </c>
      <c r="H1038" s="24">
        <v>2.6</v>
      </c>
      <c r="I1038" s="24"/>
      <c r="J1038" s="25">
        <f t="shared" si="43"/>
        <v>16.64</v>
      </c>
      <c r="K1038" s="26"/>
      <c r="L1038" s="76" t="s">
        <v>135</v>
      </c>
    </row>
    <row r="1039" spans="2:12" x14ac:dyDescent="0.2">
      <c r="B1039" s="22"/>
      <c r="C1039" s="22" t="s">
        <v>223</v>
      </c>
      <c r="D1039" s="38" t="s">
        <v>224</v>
      </c>
      <c r="E1039" s="24"/>
      <c r="F1039" s="24">
        <v>1</v>
      </c>
      <c r="G1039" s="24">
        <v>7.35</v>
      </c>
      <c r="H1039" s="24">
        <v>4.5999999999999996</v>
      </c>
      <c r="I1039" s="24"/>
      <c r="J1039" s="25">
        <f>+F1039*G1039*H1039</f>
        <v>33.809999999999995</v>
      </c>
      <c r="K1039" s="26"/>
      <c r="L1039" s="76" t="s">
        <v>135</v>
      </c>
    </row>
    <row r="1040" spans="2:12" ht="38.25" x14ac:dyDescent="0.2">
      <c r="B1040" s="22" t="str">
        <f>'Presup '!C85</f>
        <v>12.4</v>
      </c>
      <c r="C1040" s="22"/>
      <c r="D1040" s="23" t="str">
        <f>'Presup '!D85</f>
        <v>HUELLAS Y CONTRAHUELLAS DE ESCALERA, BORDES Y BORDILLOS, UMBRALES Y SOLIAS, DE GRANITO RECONSTITUIDO  BLANCO GLACIAR</v>
      </c>
      <c r="E1040" s="24" t="str">
        <f>'Presup '!E85</f>
        <v>m2</v>
      </c>
      <c r="F1040" s="24"/>
      <c r="G1040" s="24"/>
      <c r="H1040" s="24"/>
      <c r="I1040" s="24"/>
      <c r="J1040" s="25"/>
      <c r="K1040" s="62">
        <f>SUM(J1041:J1082)</f>
        <v>128.40399999999997</v>
      </c>
      <c r="L1040" s="76" t="s">
        <v>135</v>
      </c>
    </row>
    <row r="1041" spans="2:12" x14ac:dyDescent="0.2">
      <c r="B1041" s="22"/>
      <c r="C1041" s="22" t="s">
        <v>225</v>
      </c>
      <c r="D1041" s="38" t="s">
        <v>226</v>
      </c>
      <c r="E1041" s="24"/>
      <c r="F1041" s="24"/>
      <c r="G1041" s="24"/>
      <c r="H1041" s="24"/>
      <c r="I1041" s="24"/>
      <c r="J1041" s="25"/>
      <c r="K1041" s="26"/>
      <c r="L1041" s="76" t="s">
        <v>135</v>
      </c>
    </row>
    <row r="1042" spans="2:12" x14ac:dyDescent="0.2">
      <c r="B1042" s="22"/>
      <c r="C1042" s="22"/>
      <c r="D1042" s="38" t="s">
        <v>394</v>
      </c>
      <c r="E1042" s="24"/>
      <c r="F1042" s="24">
        <v>20</v>
      </c>
      <c r="G1042" s="24">
        <v>1.2</v>
      </c>
      <c r="I1042" s="24">
        <v>0.15</v>
      </c>
      <c r="J1042" s="25">
        <f>+F1042*G1042*I1042</f>
        <v>3.5999999999999996</v>
      </c>
      <c r="K1042" s="26"/>
      <c r="L1042" s="76" t="s">
        <v>135</v>
      </c>
    </row>
    <row r="1043" spans="2:12" x14ac:dyDescent="0.2">
      <c r="B1043" s="22"/>
      <c r="C1043" s="22"/>
      <c r="D1043" s="38" t="s">
        <v>395</v>
      </c>
      <c r="E1043" s="24"/>
      <c r="F1043" s="24">
        <v>20</v>
      </c>
      <c r="G1043" s="24">
        <v>1.2</v>
      </c>
      <c r="H1043" s="24">
        <v>0.32</v>
      </c>
      <c r="I1043" s="24"/>
      <c r="J1043" s="25">
        <f>+F1043*G1043*H1043</f>
        <v>7.68</v>
      </c>
      <c r="K1043" s="26"/>
      <c r="L1043" s="76" t="s">
        <v>135</v>
      </c>
    </row>
    <row r="1044" spans="2:12" x14ac:dyDescent="0.2">
      <c r="B1044" s="22"/>
      <c r="C1044" s="22" t="s">
        <v>227</v>
      </c>
      <c r="D1044" s="38" t="s">
        <v>226</v>
      </c>
      <c r="E1044" s="24"/>
      <c r="F1044" s="24"/>
      <c r="G1044" s="24"/>
      <c r="H1044" s="24"/>
      <c r="I1044" s="24"/>
      <c r="J1044" s="25"/>
      <c r="K1044" s="26"/>
      <c r="L1044" s="76" t="s">
        <v>135</v>
      </c>
    </row>
    <row r="1045" spans="2:12" x14ac:dyDescent="0.2">
      <c r="B1045" s="22"/>
      <c r="C1045" s="22"/>
      <c r="D1045" s="38" t="s">
        <v>394</v>
      </c>
      <c r="E1045" s="24"/>
      <c r="F1045" s="24">
        <v>20</v>
      </c>
      <c r="G1045" s="24">
        <v>1.2</v>
      </c>
      <c r="I1045" s="24">
        <v>0.15</v>
      </c>
      <c r="J1045" s="25">
        <f>+F1045*G1045*I1045</f>
        <v>3.5999999999999996</v>
      </c>
      <c r="K1045" s="26"/>
      <c r="L1045" s="76" t="s">
        <v>135</v>
      </c>
    </row>
    <row r="1046" spans="2:12" x14ac:dyDescent="0.2">
      <c r="B1046" s="22"/>
      <c r="C1046" s="22"/>
      <c r="D1046" s="38" t="s">
        <v>395</v>
      </c>
      <c r="E1046" s="24"/>
      <c r="F1046" s="24">
        <v>20</v>
      </c>
      <c r="G1046" s="24">
        <v>1.2</v>
      </c>
      <c r="H1046" s="24">
        <v>0.32</v>
      </c>
      <c r="I1046" s="24"/>
      <c r="J1046" s="25">
        <f>+F1046*G1046*H1046</f>
        <v>7.68</v>
      </c>
      <c r="K1046" s="26"/>
      <c r="L1046" s="76" t="s">
        <v>135</v>
      </c>
    </row>
    <row r="1047" spans="2:12" x14ac:dyDescent="0.2">
      <c r="B1047" s="22"/>
      <c r="C1047" s="22" t="s">
        <v>228</v>
      </c>
      <c r="D1047" s="38" t="s">
        <v>226</v>
      </c>
      <c r="E1047" s="24"/>
      <c r="F1047" s="24"/>
      <c r="G1047" s="24"/>
      <c r="H1047" s="24"/>
      <c r="I1047" s="24"/>
      <c r="J1047" s="25"/>
      <c r="K1047" s="26"/>
      <c r="L1047" s="76" t="s">
        <v>135</v>
      </c>
    </row>
    <row r="1048" spans="2:12" x14ac:dyDescent="0.2">
      <c r="B1048" s="22"/>
      <c r="C1048" s="22"/>
      <c r="D1048" s="38" t="s">
        <v>394</v>
      </c>
      <c r="E1048" s="24"/>
      <c r="F1048" s="24">
        <v>20</v>
      </c>
      <c r="G1048" s="24">
        <v>1.2</v>
      </c>
      <c r="I1048" s="24">
        <v>0.15</v>
      </c>
      <c r="J1048" s="25">
        <f>+F1048*G1048*I1048</f>
        <v>3.5999999999999996</v>
      </c>
      <c r="K1048" s="26"/>
      <c r="L1048" s="76" t="s">
        <v>135</v>
      </c>
    </row>
    <row r="1049" spans="2:12" x14ac:dyDescent="0.2">
      <c r="B1049" s="22"/>
      <c r="C1049" s="22"/>
      <c r="D1049" s="38" t="s">
        <v>395</v>
      </c>
      <c r="E1049" s="24"/>
      <c r="F1049" s="24">
        <v>20</v>
      </c>
      <c r="G1049" s="24">
        <v>1.2</v>
      </c>
      <c r="H1049" s="24">
        <v>0.32</v>
      </c>
      <c r="I1049" s="24"/>
      <c r="J1049" s="25">
        <f t="shared" ref="J1049:J1082" si="44">+F1049*G1049*H1049</f>
        <v>7.68</v>
      </c>
      <c r="K1049" s="26"/>
      <c r="L1049" s="76" t="s">
        <v>135</v>
      </c>
    </row>
    <row r="1050" spans="2:12" x14ac:dyDescent="0.2">
      <c r="B1050" s="22"/>
      <c r="C1050" s="22"/>
      <c r="D1050" s="38" t="s">
        <v>397</v>
      </c>
      <c r="E1050" s="24"/>
      <c r="F1050" s="24">
        <v>1</v>
      </c>
      <c r="G1050" s="24">
        <v>4.58</v>
      </c>
      <c r="H1050" s="24">
        <v>0.5</v>
      </c>
      <c r="I1050" s="24"/>
      <c r="J1050" s="25">
        <f t="shared" si="44"/>
        <v>2.29</v>
      </c>
      <c r="K1050" s="26"/>
      <c r="L1050" s="76" t="s">
        <v>135</v>
      </c>
    </row>
    <row r="1051" spans="2:12" x14ac:dyDescent="0.2">
      <c r="B1051" s="22"/>
      <c r="C1051" s="22"/>
      <c r="E1051" s="24"/>
      <c r="F1051" s="24">
        <v>1</v>
      </c>
      <c r="G1051" s="24">
        <v>6.25</v>
      </c>
      <c r="H1051" s="24">
        <v>0.5</v>
      </c>
      <c r="I1051" s="24"/>
      <c r="J1051" s="25">
        <f t="shared" si="44"/>
        <v>3.125</v>
      </c>
      <c r="K1051" s="26"/>
      <c r="L1051" s="76" t="s">
        <v>135</v>
      </c>
    </row>
    <row r="1052" spans="2:12" x14ac:dyDescent="0.2">
      <c r="B1052" s="22"/>
      <c r="C1052" s="22"/>
      <c r="D1052" s="38"/>
      <c r="E1052" s="24"/>
      <c r="F1052" s="24">
        <v>1</v>
      </c>
      <c r="G1052" s="24">
        <v>4.58</v>
      </c>
      <c r="H1052" s="24">
        <v>0.5</v>
      </c>
      <c r="I1052" s="24"/>
      <c r="J1052" s="25">
        <f t="shared" si="44"/>
        <v>2.29</v>
      </c>
      <c r="K1052" s="26"/>
      <c r="L1052" s="76" t="s">
        <v>135</v>
      </c>
    </row>
    <row r="1053" spans="2:12" x14ac:dyDescent="0.2">
      <c r="B1053" s="22"/>
      <c r="C1053" s="22"/>
      <c r="D1053" s="38"/>
      <c r="E1053" s="24"/>
      <c r="F1053" s="24">
        <v>1</v>
      </c>
      <c r="G1053" s="24">
        <v>6.98</v>
      </c>
      <c r="H1053" s="24">
        <v>0.5</v>
      </c>
      <c r="I1053" s="24"/>
      <c r="J1053" s="25">
        <f t="shared" si="44"/>
        <v>3.49</v>
      </c>
      <c r="K1053" s="26"/>
      <c r="L1053" s="76" t="s">
        <v>135</v>
      </c>
    </row>
    <row r="1054" spans="2:12" x14ac:dyDescent="0.2">
      <c r="B1054" s="22"/>
      <c r="C1054" s="22"/>
      <c r="D1054" s="38"/>
      <c r="E1054" s="24"/>
      <c r="F1054" s="24">
        <v>10</v>
      </c>
      <c r="G1054" s="24">
        <v>7.25</v>
      </c>
      <c r="H1054" s="24">
        <v>0.5</v>
      </c>
      <c r="I1054" s="24"/>
      <c r="J1054" s="25">
        <f t="shared" si="44"/>
        <v>36.25</v>
      </c>
      <c r="K1054" s="26"/>
      <c r="L1054" s="76" t="s">
        <v>135</v>
      </c>
    </row>
    <row r="1055" spans="2:12" x14ac:dyDescent="0.2">
      <c r="B1055" s="22"/>
      <c r="C1055" s="22"/>
      <c r="D1055" s="38"/>
      <c r="E1055" s="24"/>
      <c r="F1055" s="24">
        <v>2</v>
      </c>
      <c r="G1055" s="24">
        <v>7.22</v>
      </c>
      <c r="H1055" s="24">
        <v>0.5</v>
      </c>
      <c r="I1055" s="24"/>
      <c r="J1055" s="25">
        <f t="shared" si="44"/>
        <v>7.22</v>
      </c>
      <c r="K1055" s="26"/>
      <c r="L1055" s="76" t="s">
        <v>135</v>
      </c>
    </row>
    <row r="1056" spans="2:12" x14ac:dyDescent="0.2">
      <c r="B1056" s="22"/>
      <c r="C1056" s="22"/>
      <c r="D1056" s="38" t="s">
        <v>410</v>
      </c>
      <c r="E1056" s="24"/>
      <c r="F1056" s="24">
        <v>1</v>
      </c>
      <c r="G1056" s="24">
        <v>4.5999999999999996</v>
      </c>
      <c r="H1056" s="24">
        <v>0.15</v>
      </c>
      <c r="I1056" s="24"/>
      <c r="J1056" s="25">
        <f t="shared" si="44"/>
        <v>0.69</v>
      </c>
      <c r="K1056" s="26"/>
      <c r="L1056" s="76" t="s">
        <v>135</v>
      </c>
    </row>
    <row r="1057" spans="2:12" x14ac:dyDescent="0.2">
      <c r="B1057" s="22"/>
      <c r="C1057" s="22"/>
      <c r="D1057" s="38"/>
      <c r="E1057" s="24"/>
      <c r="F1057" s="24">
        <v>1</v>
      </c>
      <c r="G1057" s="24">
        <v>5.85</v>
      </c>
      <c r="H1057" s="24">
        <v>0.15</v>
      </c>
      <c r="I1057" s="24"/>
      <c r="J1057" s="25">
        <f t="shared" si="44"/>
        <v>0.87749999999999995</v>
      </c>
      <c r="K1057" s="26"/>
      <c r="L1057" s="76" t="s">
        <v>135</v>
      </c>
    </row>
    <row r="1058" spans="2:12" x14ac:dyDescent="0.2">
      <c r="B1058" s="22"/>
      <c r="C1058" s="22"/>
      <c r="D1058" s="38"/>
      <c r="E1058" s="24"/>
      <c r="F1058" s="24">
        <v>2</v>
      </c>
      <c r="G1058" s="24">
        <v>2</v>
      </c>
      <c r="H1058" s="24">
        <v>0.15</v>
      </c>
      <c r="I1058" s="24"/>
      <c r="J1058" s="25">
        <f t="shared" si="44"/>
        <v>0.6</v>
      </c>
      <c r="K1058" s="26"/>
      <c r="L1058" s="76" t="s">
        <v>135</v>
      </c>
    </row>
    <row r="1059" spans="2:12" x14ac:dyDescent="0.2">
      <c r="B1059" s="22"/>
      <c r="C1059" s="22"/>
      <c r="D1059" s="38"/>
      <c r="E1059" s="24"/>
      <c r="F1059" s="24">
        <v>1</v>
      </c>
      <c r="G1059" s="24">
        <v>1.56</v>
      </c>
      <c r="H1059" s="24">
        <v>0.15</v>
      </c>
      <c r="I1059" s="24"/>
      <c r="J1059" s="25">
        <f t="shared" si="44"/>
        <v>0.23399999999999999</v>
      </c>
      <c r="K1059" s="26"/>
      <c r="L1059" s="76" t="s">
        <v>135</v>
      </c>
    </row>
    <row r="1060" spans="2:12" x14ac:dyDescent="0.2">
      <c r="B1060" s="22"/>
      <c r="C1060" s="22"/>
      <c r="D1060" s="38"/>
      <c r="E1060" s="24"/>
      <c r="F1060" s="24">
        <v>1</v>
      </c>
      <c r="G1060" s="24">
        <v>6.98</v>
      </c>
      <c r="H1060" s="24">
        <v>0.15</v>
      </c>
      <c r="I1060" s="24"/>
      <c r="J1060" s="25">
        <f t="shared" si="44"/>
        <v>1.0469999999999999</v>
      </c>
      <c r="K1060" s="26"/>
      <c r="L1060" s="76" t="s">
        <v>135</v>
      </c>
    </row>
    <row r="1061" spans="2:12" x14ac:dyDescent="0.2">
      <c r="B1061" s="22"/>
      <c r="C1061" s="22"/>
      <c r="E1061" s="24"/>
      <c r="F1061" s="24">
        <v>8</v>
      </c>
      <c r="G1061" s="24">
        <v>7.25</v>
      </c>
      <c r="H1061" s="24">
        <v>0.15</v>
      </c>
      <c r="I1061" s="24"/>
      <c r="J1061" s="25">
        <f t="shared" si="44"/>
        <v>8.6999999999999993</v>
      </c>
      <c r="K1061" s="26"/>
      <c r="L1061" s="76" t="s">
        <v>135</v>
      </c>
    </row>
    <row r="1062" spans="2:12" x14ac:dyDescent="0.2">
      <c r="B1062" s="22"/>
      <c r="C1062" s="22"/>
      <c r="D1062" s="38"/>
      <c r="E1062" s="24"/>
      <c r="F1062" s="24">
        <v>4</v>
      </c>
      <c r="G1062" s="24">
        <v>7.22</v>
      </c>
      <c r="H1062" s="24">
        <v>0.15</v>
      </c>
      <c r="I1062" s="24"/>
      <c r="J1062" s="25">
        <f t="shared" si="44"/>
        <v>4.3319999999999999</v>
      </c>
      <c r="K1062" s="26"/>
      <c r="L1062" s="76" t="s">
        <v>135</v>
      </c>
    </row>
    <row r="1063" spans="2:12" x14ac:dyDescent="0.2">
      <c r="B1063" s="22"/>
      <c r="C1063" s="22"/>
      <c r="D1063" s="38"/>
      <c r="E1063" s="24"/>
      <c r="F1063" s="24">
        <v>1</v>
      </c>
      <c r="G1063" s="24">
        <v>1.65</v>
      </c>
      <c r="H1063" s="24">
        <v>0.15</v>
      </c>
      <c r="I1063" s="24"/>
      <c r="J1063" s="25">
        <f t="shared" si="44"/>
        <v>0.24749999999999997</v>
      </c>
      <c r="K1063" s="26"/>
      <c r="L1063" s="76" t="s">
        <v>135</v>
      </c>
    </row>
    <row r="1064" spans="2:12" x14ac:dyDescent="0.2">
      <c r="B1064" s="22"/>
      <c r="C1064" s="22"/>
      <c r="D1064" s="38"/>
      <c r="E1064" s="24"/>
      <c r="F1064" s="24">
        <v>2</v>
      </c>
      <c r="G1064" s="24">
        <v>12.7</v>
      </c>
      <c r="H1064" s="24">
        <v>0.15</v>
      </c>
      <c r="I1064" s="24"/>
      <c r="J1064" s="25">
        <f>+F1064*G1064*H1064</f>
        <v>3.8099999999999996</v>
      </c>
      <c r="K1064" s="26"/>
      <c r="L1064" s="76" t="s">
        <v>135</v>
      </c>
    </row>
    <row r="1065" spans="2:12" x14ac:dyDescent="0.2">
      <c r="B1065" s="22"/>
      <c r="C1065" s="22"/>
      <c r="D1065" s="38"/>
      <c r="E1065" s="24"/>
      <c r="F1065" s="24">
        <v>2</v>
      </c>
      <c r="G1065" s="24">
        <v>3.9</v>
      </c>
      <c r="H1065" s="24">
        <v>0.15</v>
      </c>
      <c r="I1065" s="24"/>
      <c r="J1065" s="25">
        <f>+F1065*G1065*H1065</f>
        <v>1.17</v>
      </c>
      <c r="K1065" s="26"/>
      <c r="L1065" s="76" t="s">
        <v>135</v>
      </c>
    </row>
    <row r="1066" spans="2:12" x14ac:dyDescent="0.2">
      <c r="B1066" s="22"/>
      <c r="C1066" s="22"/>
      <c r="D1066" s="38"/>
      <c r="E1066" s="24"/>
      <c r="F1066" s="24">
        <v>2</v>
      </c>
      <c r="G1066" s="24">
        <v>6.8</v>
      </c>
      <c r="H1066" s="24">
        <v>0.15</v>
      </c>
      <c r="I1066" s="24"/>
      <c r="J1066" s="25">
        <f>+F1066*G1066*H1066</f>
        <v>2.04</v>
      </c>
      <c r="K1066" s="26"/>
      <c r="L1066" s="76" t="s">
        <v>135</v>
      </c>
    </row>
    <row r="1067" spans="2:12" x14ac:dyDescent="0.2">
      <c r="B1067" s="22"/>
      <c r="C1067" s="22"/>
      <c r="D1067" s="38"/>
      <c r="E1067" s="24"/>
      <c r="F1067" s="24">
        <v>2</v>
      </c>
      <c r="G1067" s="24">
        <v>6</v>
      </c>
      <c r="H1067" s="24">
        <v>0.15</v>
      </c>
      <c r="I1067" s="24"/>
      <c r="J1067" s="25">
        <f>+F1067*G1067*H1067</f>
        <v>1.7999999999999998</v>
      </c>
      <c r="K1067" s="26"/>
      <c r="L1067" s="76" t="s">
        <v>135</v>
      </c>
    </row>
    <row r="1068" spans="2:12" x14ac:dyDescent="0.2">
      <c r="B1068" s="22"/>
      <c r="C1068" s="22"/>
      <c r="D1068" s="38"/>
      <c r="E1068" s="24"/>
      <c r="F1068" s="24">
        <v>1</v>
      </c>
      <c r="G1068" s="24">
        <v>25.64</v>
      </c>
      <c r="H1068" s="24">
        <v>0.15</v>
      </c>
      <c r="I1068" s="24"/>
      <c r="J1068" s="25">
        <f>+F1068*G1068*H1068</f>
        <v>3.8460000000000001</v>
      </c>
      <c r="K1068" s="26"/>
      <c r="L1068" s="76" t="s">
        <v>135</v>
      </c>
    </row>
    <row r="1069" spans="2:12" x14ac:dyDescent="0.2">
      <c r="B1069" s="22"/>
      <c r="C1069" s="22"/>
      <c r="D1069" s="38" t="s">
        <v>399</v>
      </c>
      <c r="E1069" s="24"/>
      <c r="F1069" s="24">
        <v>1</v>
      </c>
      <c r="G1069" s="24">
        <v>2.52</v>
      </c>
      <c r="H1069" s="24">
        <v>0.2</v>
      </c>
      <c r="I1069" s="24"/>
      <c r="J1069" s="25">
        <f t="shared" si="44"/>
        <v>0.504</v>
      </c>
      <c r="K1069" s="26"/>
      <c r="L1069" s="76" t="s">
        <v>135</v>
      </c>
    </row>
    <row r="1070" spans="2:12" x14ac:dyDescent="0.2">
      <c r="B1070" s="22"/>
      <c r="C1070" s="22"/>
      <c r="D1070" s="38"/>
      <c r="E1070" s="24"/>
      <c r="F1070" s="24">
        <v>1</v>
      </c>
      <c r="G1070" s="24">
        <v>5.85</v>
      </c>
      <c r="H1070" s="24">
        <v>0.2</v>
      </c>
      <c r="I1070" s="24"/>
      <c r="J1070" s="25">
        <f t="shared" si="44"/>
        <v>1.17</v>
      </c>
      <c r="K1070" s="26"/>
      <c r="L1070" s="76" t="s">
        <v>135</v>
      </c>
    </row>
    <row r="1071" spans="2:12" x14ac:dyDescent="0.2">
      <c r="B1071" s="22"/>
      <c r="C1071" s="22"/>
      <c r="D1071" s="38" t="s">
        <v>398</v>
      </c>
      <c r="E1071" s="24"/>
      <c r="F1071" s="24">
        <v>27</v>
      </c>
      <c r="G1071" s="24">
        <v>0.8</v>
      </c>
      <c r="H1071" s="24">
        <v>0.1</v>
      </c>
      <c r="I1071" s="24"/>
      <c r="J1071" s="25">
        <f t="shared" si="44"/>
        <v>2.16</v>
      </c>
      <c r="K1071" s="26"/>
      <c r="L1071" s="76" t="s">
        <v>135</v>
      </c>
    </row>
    <row r="1072" spans="2:12" x14ac:dyDescent="0.2">
      <c r="B1072" s="22"/>
      <c r="C1072" s="22"/>
      <c r="D1072" s="38"/>
      <c r="E1072" s="24"/>
      <c r="F1072" s="24">
        <v>16</v>
      </c>
      <c r="G1072" s="24">
        <v>0.9</v>
      </c>
      <c r="H1072" s="24">
        <v>0.1</v>
      </c>
      <c r="I1072" s="24"/>
      <c r="J1072" s="25">
        <f t="shared" si="44"/>
        <v>1.4400000000000002</v>
      </c>
      <c r="K1072" s="26"/>
      <c r="L1072" s="76" t="s">
        <v>135</v>
      </c>
    </row>
    <row r="1073" spans="2:12" x14ac:dyDescent="0.2">
      <c r="B1073" s="22"/>
      <c r="C1073" s="22"/>
      <c r="D1073" s="38"/>
      <c r="E1073" s="24"/>
      <c r="F1073" s="24">
        <v>25</v>
      </c>
      <c r="G1073" s="24">
        <v>0.85</v>
      </c>
      <c r="H1073" s="24">
        <v>0.1</v>
      </c>
      <c r="I1073" s="24"/>
      <c r="J1073" s="25">
        <f t="shared" si="44"/>
        <v>2.125</v>
      </c>
      <c r="K1073" s="26"/>
      <c r="L1073" s="76" t="s">
        <v>135</v>
      </c>
    </row>
    <row r="1074" spans="2:12" x14ac:dyDescent="0.2">
      <c r="B1074" s="22"/>
      <c r="C1074" s="22"/>
      <c r="D1074" s="38"/>
      <c r="E1074" s="24"/>
      <c r="F1074" s="24">
        <v>3</v>
      </c>
      <c r="G1074" s="24">
        <v>1</v>
      </c>
      <c r="H1074" s="24">
        <v>0.1</v>
      </c>
      <c r="I1074" s="24"/>
      <c r="J1074" s="25">
        <f t="shared" si="44"/>
        <v>0.30000000000000004</v>
      </c>
      <c r="K1074" s="26"/>
      <c r="L1074" s="76" t="s">
        <v>135</v>
      </c>
    </row>
    <row r="1075" spans="2:12" x14ac:dyDescent="0.2">
      <c r="B1075" s="22"/>
      <c r="C1075" s="22"/>
      <c r="D1075" s="38"/>
      <c r="E1075" s="24"/>
      <c r="F1075" s="24">
        <v>3</v>
      </c>
      <c r="G1075" s="24">
        <v>2</v>
      </c>
      <c r="H1075" s="24">
        <v>0.1</v>
      </c>
      <c r="I1075" s="24"/>
      <c r="J1075" s="25">
        <f t="shared" si="44"/>
        <v>0.60000000000000009</v>
      </c>
      <c r="K1075" s="26"/>
      <c r="L1075" s="76" t="s">
        <v>135</v>
      </c>
    </row>
    <row r="1076" spans="2:12" x14ac:dyDescent="0.2">
      <c r="B1076" s="22"/>
      <c r="C1076" s="22"/>
      <c r="D1076" s="38"/>
      <c r="E1076" s="24"/>
      <c r="F1076" s="24">
        <v>5</v>
      </c>
      <c r="G1076" s="24">
        <v>1.5</v>
      </c>
      <c r="H1076" s="24">
        <v>0.1</v>
      </c>
      <c r="I1076" s="24"/>
      <c r="J1076" s="25">
        <f t="shared" si="44"/>
        <v>0.75</v>
      </c>
      <c r="K1076" s="26"/>
      <c r="L1076" s="76" t="s">
        <v>135</v>
      </c>
    </row>
    <row r="1077" spans="2:12" x14ac:dyDescent="0.2">
      <c r="B1077" s="22"/>
      <c r="C1077" s="22"/>
      <c r="D1077" s="38"/>
      <c r="E1077" s="24"/>
      <c r="F1077" s="24">
        <v>3</v>
      </c>
      <c r="G1077" s="24">
        <v>0.75</v>
      </c>
      <c r="H1077" s="24">
        <v>0.1</v>
      </c>
      <c r="I1077" s="24"/>
      <c r="J1077" s="25">
        <f t="shared" si="44"/>
        <v>0.22500000000000001</v>
      </c>
      <c r="K1077" s="26"/>
      <c r="L1077" s="76" t="s">
        <v>135</v>
      </c>
    </row>
    <row r="1078" spans="2:12" x14ac:dyDescent="0.2">
      <c r="B1078" s="22"/>
      <c r="C1078" s="22"/>
      <c r="D1078" s="38"/>
      <c r="E1078" s="24"/>
      <c r="F1078" s="24">
        <v>1</v>
      </c>
      <c r="G1078" s="24">
        <v>3</v>
      </c>
      <c r="H1078" s="24">
        <v>0.1</v>
      </c>
      <c r="I1078" s="24"/>
      <c r="J1078" s="25">
        <f t="shared" si="44"/>
        <v>0.30000000000000004</v>
      </c>
      <c r="K1078" s="26"/>
      <c r="L1078" s="76" t="s">
        <v>135</v>
      </c>
    </row>
    <row r="1079" spans="2:12" x14ac:dyDescent="0.2">
      <c r="B1079" s="22"/>
      <c r="C1079" s="22"/>
      <c r="D1079" s="38"/>
      <c r="E1079" s="24"/>
      <c r="F1079" s="24">
        <v>3</v>
      </c>
      <c r="G1079" s="24">
        <v>0.88</v>
      </c>
      <c r="H1079" s="24">
        <v>0.1</v>
      </c>
      <c r="I1079" s="24"/>
      <c r="J1079" s="25">
        <f t="shared" si="44"/>
        <v>0.26400000000000001</v>
      </c>
      <c r="K1079" s="26"/>
      <c r="L1079" s="76" t="s">
        <v>135</v>
      </c>
    </row>
    <row r="1080" spans="2:12" x14ac:dyDescent="0.2">
      <c r="B1080" s="22"/>
      <c r="C1080" s="22"/>
      <c r="D1080" s="38"/>
      <c r="E1080" s="24"/>
      <c r="F1080" s="24">
        <v>1</v>
      </c>
      <c r="G1080" s="24">
        <v>1.6</v>
      </c>
      <c r="H1080" s="24">
        <v>0.1</v>
      </c>
      <c r="I1080" s="24"/>
      <c r="J1080" s="25">
        <f t="shared" si="44"/>
        <v>0.16000000000000003</v>
      </c>
      <c r="K1080" s="26"/>
      <c r="L1080" s="76" t="s">
        <v>135</v>
      </c>
    </row>
    <row r="1081" spans="2:12" x14ac:dyDescent="0.2">
      <c r="B1081" s="22"/>
      <c r="C1081" s="22"/>
      <c r="D1081" s="38"/>
      <c r="E1081" s="24"/>
      <c r="F1081" s="24">
        <v>1</v>
      </c>
      <c r="G1081" s="24">
        <v>1.65</v>
      </c>
      <c r="H1081" s="24">
        <v>0.1</v>
      </c>
      <c r="I1081" s="24"/>
      <c r="J1081" s="25">
        <f t="shared" si="44"/>
        <v>0.16500000000000001</v>
      </c>
      <c r="K1081" s="26"/>
      <c r="L1081" s="76" t="s">
        <v>135</v>
      </c>
    </row>
    <row r="1082" spans="2:12" x14ac:dyDescent="0.2">
      <c r="B1082" s="22"/>
      <c r="C1082" s="22"/>
      <c r="D1082" s="38"/>
      <c r="E1082" s="24"/>
      <c r="F1082" s="24">
        <v>1</v>
      </c>
      <c r="G1082" s="24">
        <v>3.42</v>
      </c>
      <c r="H1082" s="24">
        <v>0.1</v>
      </c>
      <c r="I1082" s="24"/>
      <c r="J1082" s="25">
        <f t="shared" si="44"/>
        <v>0.34200000000000003</v>
      </c>
      <c r="K1082" s="26"/>
      <c r="L1082" s="76" t="s">
        <v>135</v>
      </c>
    </row>
    <row r="1083" spans="2:12" x14ac:dyDescent="0.2">
      <c r="B1083" s="22" t="str">
        <f>'Presup '!C86</f>
        <v>12.5</v>
      </c>
      <c r="C1083" s="22"/>
      <c r="D1083" s="23" t="str">
        <f>'Presup '!D86</f>
        <v>CARPETA CEMENTO ALISADO BAJO PISOS</v>
      </c>
      <c r="E1083" s="24" t="str">
        <f>'Presup '!E86</f>
        <v>m2</v>
      </c>
      <c r="F1083" s="24"/>
      <c r="G1083" s="24"/>
      <c r="H1083" s="24"/>
      <c r="I1083" s="24"/>
      <c r="J1083" s="25"/>
      <c r="K1083" s="26">
        <f>SUM(J1085:J1234)</f>
        <v>6172.0707999999968</v>
      </c>
      <c r="L1083" s="76" t="s">
        <v>135</v>
      </c>
    </row>
    <row r="1084" spans="2:12" x14ac:dyDescent="0.2">
      <c r="B1084" s="22"/>
      <c r="C1084" s="22"/>
      <c r="D1084" s="23" t="s">
        <v>400</v>
      </c>
      <c r="E1084" s="24"/>
      <c r="F1084" s="24"/>
      <c r="G1084" s="24"/>
      <c r="H1084" s="24"/>
      <c r="I1084" s="24"/>
      <c r="J1084" s="25"/>
      <c r="K1084" s="26"/>
      <c r="L1084" s="76" t="s">
        <v>135</v>
      </c>
    </row>
    <row r="1085" spans="2:12" x14ac:dyDescent="0.2">
      <c r="B1085" s="22"/>
      <c r="C1085" s="22" t="s">
        <v>151</v>
      </c>
      <c r="D1085" s="38" t="s">
        <v>152</v>
      </c>
      <c r="E1085" s="24"/>
      <c r="F1085" s="24">
        <v>1</v>
      </c>
      <c r="G1085" s="24">
        <v>7.38</v>
      </c>
      <c r="H1085" s="24">
        <v>13.92</v>
      </c>
      <c r="J1085" s="25">
        <f t="shared" ref="J1085:J1148" si="45">+F1085*G1085*H1085</f>
        <v>102.7296</v>
      </c>
      <c r="K1085" s="26"/>
      <c r="L1085" s="76" t="s">
        <v>135</v>
      </c>
    </row>
    <row r="1086" spans="2:12" x14ac:dyDescent="0.2">
      <c r="B1086" s="22"/>
      <c r="C1086" s="22" t="s">
        <v>153</v>
      </c>
      <c r="D1086" s="38" t="s">
        <v>154</v>
      </c>
      <c r="E1086" s="24"/>
      <c r="F1086" s="24">
        <v>1</v>
      </c>
      <c r="G1086" s="24">
        <v>97.6</v>
      </c>
      <c r="H1086" s="24">
        <v>3</v>
      </c>
      <c r="J1086" s="25">
        <f t="shared" si="45"/>
        <v>292.79999999999995</v>
      </c>
      <c r="K1086" s="26"/>
      <c r="L1086" s="76" t="s">
        <v>135</v>
      </c>
    </row>
    <row r="1087" spans="2:12" x14ac:dyDescent="0.2">
      <c r="B1087" s="22"/>
      <c r="C1087" s="22" t="s">
        <v>155</v>
      </c>
      <c r="D1087" s="38" t="s">
        <v>156</v>
      </c>
      <c r="E1087" s="24"/>
      <c r="F1087" s="24">
        <v>1</v>
      </c>
      <c r="G1087" s="24">
        <v>15.1</v>
      </c>
      <c r="H1087" s="24">
        <v>16.899999999999999</v>
      </c>
      <c r="J1087" s="25">
        <f t="shared" si="45"/>
        <v>255.18999999999997</v>
      </c>
      <c r="K1087" s="26"/>
      <c r="L1087" s="76" t="s">
        <v>135</v>
      </c>
    </row>
    <row r="1088" spans="2:12" x14ac:dyDescent="0.2">
      <c r="B1088" s="22"/>
      <c r="C1088" s="22" t="s">
        <v>225</v>
      </c>
      <c r="D1088" s="38" t="s">
        <v>226</v>
      </c>
      <c r="E1088" s="24"/>
      <c r="F1088" s="24">
        <v>1</v>
      </c>
      <c r="G1088" s="24">
        <v>8.8000000000000007</v>
      </c>
      <c r="H1088" s="24">
        <v>1.2</v>
      </c>
      <c r="J1088" s="25">
        <f t="shared" si="45"/>
        <v>10.56</v>
      </c>
      <c r="K1088" s="26"/>
      <c r="L1088" s="76" t="s">
        <v>135</v>
      </c>
    </row>
    <row r="1089" spans="2:12" x14ac:dyDescent="0.2">
      <c r="B1089" s="22"/>
      <c r="C1089" s="22" t="s">
        <v>227</v>
      </c>
      <c r="D1089" s="38" t="s">
        <v>226</v>
      </c>
      <c r="E1089" s="24"/>
      <c r="F1089" s="24">
        <v>1</v>
      </c>
      <c r="G1089" s="24">
        <v>8.8000000000000007</v>
      </c>
      <c r="H1089" s="24">
        <v>1.2</v>
      </c>
      <c r="J1089" s="25">
        <f t="shared" si="45"/>
        <v>10.56</v>
      </c>
      <c r="K1089" s="26"/>
      <c r="L1089" s="76" t="s">
        <v>135</v>
      </c>
    </row>
    <row r="1090" spans="2:12" x14ac:dyDescent="0.2">
      <c r="B1090" s="22"/>
      <c r="C1090" s="22"/>
      <c r="D1090" s="38"/>
      <c r="E1090" s="24"/>
      <c r="F1090" s="24">
        <v>1</v>
      </c>
      <c r="G1090" s="24">
        <v>1.5</v>
      </c>
      <c r="H1090" s="24">
        <v>0.9</v>
      </c>
      <c r="J1090" s="25">
        <f t="shared" si="45"/>
        <v>1.35</v>
      </c>
      <c r="K1090" s="26"/>
      <c r="L1090" s="76" t="s">
        <v>135</v>
      </c>
    </row>
    <row r="1091" spans="2:12" x14ac:dyDescent="0.2">
      <c r="B1091" s="22"/>
      <c r="C1091" s="22" t="s">
        <v>228</v>
      </c>
      <c r="D1091" s="38" t="s">
        <v>226</v>
      </c>
      <c r="E1091" s="24"/>
      <c r="F1091" s="24">
        <v>1</v>
      </c>
      <c r="G1091" s="24">
        <v>7.6</v>
      </c>
      <c r="H1091" s="24">
        <v>1.2</v>
      </c>
      <c r="J1091" s="25">
        <f t="shared" si="45"/>
        <v>9.1199999999999992</v>
      </c>
      <c r="K1091" s="26"/>
      <c r="L1091" s="76" t="s">
        <v>135</v>
      </c>
    </row>
    <row r="1092" spans="2:12" x14ac:dyDescent="0.2">
      <c r="B1092" s="22"/>
      <c r="C1092" s="22"/>
      <c r="D1092" s="38"/>
      <c r="E1092" s="24"/>
      <c r="F1092" s="24">
        <v>1</v>
      </c>
      <c r="G1092" s="24">
        <v>1.5</v>
      </c>
      <c r="H1092" s="24">
        <v>0.9</v>
      </c>
      <c r="J1092" s="25">
        <f t="shared" si="45"/>
        <v>1.35</v>
      </c>
      <c r="K1092" s="26"/>
      <c r="L1092" s="76" t="s">
        <v>135</v>
      </c>
    </row>
    <row r="1093" spans="2:12" x14ac:dyDescent="0.2">
      <c r="B1093" s="22"/>
      <c r="C1093" s="22"/>
      <c r="D1093" s="23" t="s">
        <v>401</v>
      </c>
      <c r="E1093" s="24"/>
      <c r="F1093" s="24"/>
      <c r="G1093" s="24"/>
      <c r="H1093" s="24"/>
      <c r="I1093" s="24"/>
      <c r="J1093" s="25"/>
      <c r="K1093" s="26"/>
      <c r="L1093" s="76" t="s">
        <v>135</v>
      </c>
    </row>
    <row r="1094" spans="2:12" x14ac:dyDescent="0.2">
      <c r="B1094" s="22"/>
      <c r="C1094" s="22" t="s">
        <v>163</v>
      </c>
      <c r="D1094" s="38" t="s">
        <v>164</v>
      </c>
      <c r="E1094" s="24"/>
      <c r="F1094" s="24">
        <v>1</v>
      </c>
      <c r="G1094" s="24">
        <v>1.5</v>
      </c>
      <c r="H1094" s="24">
        <v>13.5</v>
      </c>
      <c r="J1094" s="25">
        <f t="shared" si="45"/>
        <v>20.25</v>
      </c>
      <c r="K1094" s="26"/>
      <c r="L1094" s="76" t="s">
        <v>135</v>
      </c>
    </row>
    <row r="1095" spans="2:12" x14ac:dyDescent="0.2">
      <c r="B1095" s="22"/>
      <c r="C1095" s="22"/>
      <c r="D1095" s="38"/>
      <c r="E1095" s="24"/>
      <c r="F1095" s="24">
        <v>1</v>
      </c>
      <c r="G1095" s="24">
        <v>4.3</v>
      </c>
      <c r="H1095" s="24">
        <v>1.25</v>
      </c>
      <c r="J1095" s="25">
        <f t="shared" si="45"/>
        <v>5.375</v>
      </c>
      <c r="K1095" s="26"/>
      <c r="L1095" s="76" t="s">
        <v>135</v>
      </c>
    </row>
    <row r="1096" spans="2:12" x14ac:dyDescent="0.2">
      <c r="B1096" s="22"/>
      <c r="C1096" s="22"/>
      <c r="D1096" s="38"/>
      <c r="E1096" s="24"/>
      <c r="F1096" s="24">
        <v>1</v>
      </c>
      <c r="G1096" s="24">
        <v>8.85</v>
      </c>
      <c r="H1096" s="24">
        <v>13.55</v>
      </c>
      <c r="J1096" s="25">
        <f t="shared" si="45"/>
        <v>119.9175</v>
      </c>
      <c r="K1096" s="26"/>
      <c r="L1096" s="76" t="s">
        <v>135</v>
      </c>
    </row>
    <row r="1097" spans="2:12" x14ac:dyDescent="0.2">
      <c r="B1097" s="22"/>
      <c r="C1097" s="22"/>
      <c r="D1097" s="38"/>
      <c r="E1097" s="24"/>
      <c r="F1097" s="24">
        <v>1</v>
      </c>
      <c r="G1097" s="24">
        <v>4.3</v>
      </c>
      <c r="H1097" s="24">
        <v>2.25</v>
      </c>
      <c r="J1097" s="25">
        <f t="shared" si="45"/>
        <v>9.6749999999999989</v>
      </c>
      <c r="K1097" s="26"/>
      <c r="L1097" s="76" t="s">
        <v>135</v>
      </c>
    </row>
    <row r="1098" spans="2:12" x14ac:dyDescent="0.2">
      <c r="B1098" s="22"/>
      <c r="C1098" s="22" t="s">
        <v>165</v>
      </c>
      <c r="D1098" s="38" t="s">
        <v>166</v>
      </c>
      <c r="E1098" s="24"/>
      <c r="F1098" s="24">
        <v>1</v>
      </c>
      <c r="G1098" s="24">
        <v>4.3</v>
      </c>
      <c r="H1098" s="24">
        <v>7.9</v>
      </c>
      <c r="J1098" s="25">
        <f t="shared" si="45"/>
        <v>33.97</v>
      </c>
      <c r="K1098" s="26"/>
      <c r="L1098" s="76" t="s">
        <v>135</v>
      </c>
    </row>
    <row r="1099" spans="2:12" x14ac:dyDescent="0.2">
      <c r="B1099" s="22"/>
      <c r="C1099" s="22" t="s">
        <v>167</v>
      </c>
      <c r="D1099" s="38" t="s">
        <v>168</v>
      </c>
      <c r="E1099" s="24"/>
      <c r="F1099" s="24">
        <v>1</v>
      </c>
      <c r="G1099" s="24">
        <v>4.3</v>
      </c>
      <c r="H1099" s="24">
        <v>2.2000000000000002</v>
      </c>
      <c r="J1099" s="25">
        <f t="shared" si="45"/>
        <v>9.4600000000000009</v>
      </c>
      <c r="K1099" s="26"/>
      <c r="L1099" s="76" t="s">
        <v>135</v>
      </c>
    </row>
    <row r="1100" spans="2:12" x14ac:dyDescent="0.2">
      <c r="B1100" s="22"/>
      <c r="C1100" s="22" t="s">
        <v>169</v>
      </c>
      <c r="D1100" s="38" t="s">
        <v>170</v>
      </c>
      <c r="E1100" s="24"/>
      <c r="F1100" s="24">
        <v>1</v>
      </c>
      <c r="G1100" s="24">
        <v>2.6</v>
      </c>
      <c r="H1100" s="24">
        <v>4.8</v>
      </c>
      <c r="J1100" s="25">
        <f t="shared" si="45"/>
        <v>12.48</v>
      </c>
      <c r="K1100" s="26"/>
      <c r="L1100" s="76" t="s">
        <v>135</v>
      </c>
    </row>
    <row r="1101" spans="2:12" x14ac:dyDescent="0.2">
      <c r="B1101" s="22"/>
      <c r="C1101" s="22" t="s">
        <v>171</v>
      </c>
      <c r="D1101" s="38" t="s">
        <v>172</v>
      </c>
      <c r="E1101" s="24"/>
      <c r="F1101" s="24">
        <v>1</v>
      </c>
      <c r="G1101" s="24">
        <v>9.5</v>
      </c>
      <c r="H1101" s="24">
        <v>13.5</v>
      </c>
      <c r="J1101" s="25">
        <f t="shared" si="45"/>
        <v>128.25</v>
      </c>
      <c r="K1101" s="26"/>
      <c r="L1101" s="76" t="s">
        <v>135</v>
      </c>
    </row>
    <row r="1102" spans="2:12" x14ac:dyDescent="0.2">
      <c r="B1102" s="22"/>
      <c r="C1102" s="22" t="s">
        <v>173</v>
      </c>
      <c r="D1102" s="38" t="s">
        <v>174</v>
      </c>
      <c r="E1102" s="24"/>
      <c r="F1102" s="24">
        <v>1</v>
      </c>
      <c r="G1102" s="24">
        <v>33.049999999999997</v>
      </c>
      <c r="H1102" s="24">
        <v>2.75</v>
      </c>
      <c r="J1102" s="25">
        <f t="shared" si="45"/>
        <v>90.887499999999989</v>
      </c>
      <c r="K1102" s="26"/>
      <c r="L1102" s="76" t="s">
        <v>135</v>
      </c>
    </row>
    <row r="1103" spans="2:12" x14ac:dyDescent="0.2">
      <c r="B1103" s="22"/>
      <c r="C1103" s="22"/>
      <c r="D1103" s="38"/>
      <c r="E1103" s="24"/>
      <c r="F1103" s="24">
        <v>1</v>
      </c>
      <c r="G1103" s="24">
        <v>65.599999999999994</v>
      </c>
      <c r="H1103" s="24">
        <v>2.0499999999999998</v>
      </c>
      <c r="J1103" s="25">
        <f t="shared" si="45"/>
        <v>134.47999999999999</v>
      </c>
      <c r="K1103" s="26"/>
      <c r="L1103" s="76" t="s">
        <v>135</v>
      </c>
    </row>
    <row r="1104" spans="2:12" x14ac:dyDescent="0.2">
      <c r="B1104" s="22"/>
      <c r="C1104" s="22"/>
      <c r="D1104" s="38"/>
      <c r="E1104" s="24"/>
      <c r="F1104" s="24">
        <v>1</v>
      </c>
      <c r="G1104" s="24">
        <v>1</v>
      </c>
      <c r="H1104" s="24">
        <v>1.1000000000000001</v>
      </c>
      <c r="J1104" s="25">
        <f t="shared" si="45"/>
        <v>1.1000000000000001</v>
      </c>
      <c r="K1104" s="26"/>
      <c r="L1104" s="76" t="s">
        <v>135</v>
      </c>
    </row>
    <row r="1105" spans="2:12" x14ac:dyDescent="0.2">
      <c r="B1105" s="22"/>
      <c r="C1105" s="22" t="s">
        <v>175</v>
      </c>
      <c r="D1105" s="38" t="s">
        <v>176</v>
      </c>
      <c r="E1105" s="24"/>
      <c r="F1105" s="24">
        <v>1</v>
      </c>
      <c r="G1105" s="24">
        <v>1.5</v>
      </c>
      <c r="H1105" s="24">
        <v>2.6</v>
      </c>
      <c r="J1105" s="25">
        <f t="shared" si="45"/>
        <v>3.9000000000000004</v>
      </c>
      <c r="K1105" s="26"/>
      <c r="L1105" s="76" t="s">
        <v>135</v>
      </c>
    </row>
    <row r="1106" spans="2:12" x14ac:dyDescent="0.2">
      <c r="B1106" s="22"/>
      <c r="C1106" s="22" t="s">
        <v>177</v>
      </c>
      <c r="D1106" s="38" t="s">
        <v>178</v>
      </c>
      <c r="E1106" s="24"/>
      <c r="F1106" s="24">
        <v>1</v>
      </c>
      <c r="G1106" s="24">
        <v>2.65</v>
      </c>
      <c r="H1106" s="24">
        <v>2.6</v>
      </c>
      <c r="I1106" s="24"/>
      <c r="J1106" s="25">
        <f t="shared" si="45"/>
        <v>6.89</v>
      </c>
      <c r="K1106" s="26"/>
      <c r="L1106" s="76" t="s">
        <v>135</v>
      </c>
    </row>
    <row r="1107" spans="2:12" x14ac:dyDescent="0.2">
      <c r="B1107" s="22"/>
      <c r="C1107" s="22"/>
      <c r="D1107" s="38"/>
      <c r="E1107" s="24"/>
      <c r="F1107" s="24">
        <v>1</v>
      </c>
      <c r="G1107" s="24">
        <v>0.55000000000000004</v>
      </c>
      <c r="H1107" s="24">
        <v>1.5</v>
      </c>
      <c r="I1107" s="24"/>
      <c r="J1107" s="25">
        <f t="shared" si="45"/>
        <v>0.82500000000000007</v>
      </c>
      <c r="K1107" s="26"/>
      <c r="L1107" s="76" t="s">
        <v>135</v>
      </c>
    </row>
    <row r="1108" spans="2:12" x14ac:dyDescent="0.2">
      <c r="B1108" s="22"/>
      <c r="C1108" s="22" t="s">
        <v>179</v>
      </c>
      <c r="D1108" s="38" t="s">
        <v>180</v>
      </c>
      <c r="E1108" s="24"/>
      <c r="F1108" s="24">
        <v>1</v>
      </c>
      <c r="G1108" s="24">
        <v>2.65</v>
      </c>
      <c r="H1108" s="24">
        <v>2.6</v>
      </c>
      <c r="I1108" s="24"/>
      <c r="J1108" s="25">
        <f t="shared" si="45"/>
        <v>6.89</v>
      </c>
      <c r="K1108" s="26"/>
      <c r="L1108" s="76" t="s">
        <v>135</v>
      </c>
    </row>
    <row r="1109" spans="2:12" x14ac:dyDescent="0.2">
      <c r="B1109" s="22"/>
      <c r="C1109" s="22"/>
      <c r="D1109" s="38"/>
      <c r="E1109" s="24"/>
      <c r="F1109" s="24">
        <v>1</v>
      </c>
      <c r="G1109" s="24">
        <v>0.55000000000000004</v>
      </c>
      <c r="H1109" s="24">
        <v>1.5</v>
      </c>
      <c r="I1109" s="24"/>
      <c r="J1109" s="25">
        <f t="shared" si="45"/>
        <v>0.82500000000000007</v>
      </c>
      <c r="K1109" s="26"/>
      <c r="L1109" s="76" t="s">
        <v>135</v>
      </c>
    </row>
    <row r="1110" spans="2:12" x14ac:dyDescent="0.2">
      <c r="B1110" s="22"/>
      <c r="C1110" s="22" t="s">
        <v>181</v>
      </c>
      <c r="D1110" s="38" t="s">
        <v>182</v>
      </c>
      <c r="E1110" s="24"/>
      <c r="F1110" s="24">
        <v>1</v>
      </c>
      <c r="G1110" s="24">
        <v>4.2</v>
      </c>
      <c r="H1110" s="24">
        <v>2.6</v>
      </c>
      <c r="I1110" s="24"/>
      <c r="J1110" s="25">
        <f t="shared" si="45"/>
        <v>10.920000000000002</v>
      </c>
      <c r="K1110" s="26"/>
      <c r="L1110" s="76" t="s">
        <v>135</v>
      </c>
    </row>
    <row r="1111" spans="2:12" x14ac:dyDescent="0.2">
      <c r="B1111" s="22"/>
      <c r="C1111" s="22" t="s">
        <v>239</v>
      </c>
      <c r="D1111" s="38" t="s">
        <v>210</v>
      </c>
      <c r="E1111" s="24"/>
      <c r="F1111" s="24">
        <v>1</v>
      </c>
      <c r="G1111" s="24">
        <v>2.25</v>
      </c>
      <c r="H1111" s="24">
        <v>2.35</v>
      </c>
      <c r="I1111" s="24"/>
      <c r="J1111" s="25">
        <f t="shared" si="45"/>
        <v>5.2875000000000005</v>
      </c>
      <c r="K1111" s="26"/>
      <c r="L1111" s="76" t="s">
        <v>135</v>
      </c>
    </row>
    <row r="1112" spans="2:12" x14ac:dyDescent="0.2">
      <c r="B1112" s="22"/>
      <c r="C1112" s="22" t="s">
        <v>229</v>
      </c>
      <c r="D1112" s="38" t="s">
        <v>230</v>
      </c>
      <c r="E1112" s="24"/>
      <c r="F1112" s="24">
        <v>1</v>
      </c>
      <c r="G1112" s="24">
        <v>2.25</v>
      </c>
      <c r="H1112" s="24">
        <v>2.35</v>
      </c>
      <c r="I1112" s="24"/>
      <c r="J1112" s="25">
        <f t="shared" si="45"/>
        <v>5.2875000000000005</v>
      </c>
      <c r="K1112" s="26"/>
      <c r="L1112" s="76" t="s">
        <v>135</v>
      </c>
    </row>
    <row r="1113" spans="2:12" x14ac:dyDescent="0.2">
      <c r="B1113" s="22"/>
      <c r="C1113" s="22" t="s">
        <v>231</v>
      </c>
      <c r="D1113" s="38" t="s">
        <v>232</v>
      </c>
      <c r="E1113" s="24"/>
      <c r="F1113" s="24">
        <v>1</v>
      </c>
      <c r="G1113" s="24">
        <v>7.5</v>
      </c>
      <c r="H1113" s="24">
        <v>3.7</v>
      </c>
      <c r="I1113" s="24"/>
      <c r="J1113" s="25">
        <f t="shared" si="45"/>
        <v>27.75</v>
      </c>
      <c r="K1113" s="26"/>
      <c r="L1113" s="76" t="s">
        <v>135</v>
      </c>
    </row>
    <row r="1114" spans="2:12" x14ac:dyDescent="0.2">
      <c r="B1114" s="22"/>
      <c r="C1114" s="22" t="s">
        <v>233</v>
      </c>
      <c r="D1114" s="38" t="s">
        <v>174</v>
      </c>
      <c r="E1114" s="24"/>
      <c r="F1114" s="24">
        <v>1</v>
      </c>
      <c r="G1114" s="24">
        <v>104.5</v>
      </c>
      <c r="H1114" s="24">
        <v>2</v>
      </c>
      <c r="I1114" s="24"/>
      <c r="J1114" s="25">
        <f t="shared" si="45"/>
        <v>209</v>
      </c>
      <c r="K1114" s="26"/>
      <c r="L1114" s="76" t="s">
        <v>135</v>
      </c>
    </row>
    <row r="1115" spans="2:12" x14ac:dyDescent="0.2">
      <c r="B1115" s="22"/>
      <c r="C1115" s="22"/>
      <c r="D1115" s="38"/>
      <c r="E1115" s="24"/>
      <c r="F1115" s="24">
        <v>2</v>
      </c>
      <c r="G1115" s="24">
        <v>1</v>
      </c>
      <c r="H1115" s="24">
        <v>1.1000000000000001</v>
      </c>
      <c r="J1115" s="25">
        <f t="shared" si="45"/>
        <v>2.2000000000000002</v>
      </c>
      <c r="K1115" s="26"/>
      <c r="L1115" s="76" t="s">
        <v>135</v>
      </c>
    </row>
    <row r="1116" spans="2:12" x14ac:dyDescent="0.2">
      <c r="B1116" s="22"/>
      <c r="C1116" s="22"/>
      <c r="D1116" s="38"/>
      <c r="E1116" s="24"/>
      <c r="F1116" s="24">
        <v>1</v>
      </c>
      <c r="G1116" s="24">
        <v>3.05</v>
      </c>
      <c r="H1116" s="24">
        <v>2.6</v>
      </c>
      <c r="I1116" s="24"/>
      <c r="J1116" s="25">
        <f t="shared" si="45"/>
        <v>7.93</v>
      </c>
      <c r="K1116" s="26"/>
      <c r="L1116" s="76" t="s">
        <v>135</v>
      </c>
    </row>
    <row r="1117" spans="2:12" x14ac:dyDescent="0.2">
      <c r="B1117" s="22"/>
      <c r="C1117" s="22"/>
      <c r="D1117" s="38"/>
      <c r="E1117" s="24"/>
      <c r="F1117" s="24">
        <v>1</v>
      </c>
      <c r="G1117" s="24">
        <v>7.3</v>
      </c>
      <c r="H1117" s="24">
        <v>2.6</v>
      </c>
      <c r="I1117" s="24"/>
      <c r="J1117" s="25">
        <f t="shared" si="45"/>
        <v>18.98</v>
      </c>
      <c r="K1117" s="26"/>
      <c r="L1117" s="76" t="s">
        <v>135</v>
      </c>
    </row>
    <row r="1118" spans="2:12" x14ac:dyDescent="0.2">
      <c r="B1118" s="22"/>
      <c r="C1118" s="22"/>
      <c r="D1118" s="38"/>
      <c r="E1118" s="24"/>
      <c r="F1118" s="24">
        <v>1</v>
      </c>
      <c r="G1118" s="24">
        <v>1.4</v>
      </c>
      <c r="H1118" s="24">
        <v>0.9</v>
      </c>
      <c r="I1118" s="24"/>
      <c r="J1118" s="25">
        <f t="shared" si="45"/>
        <v>1.26</v>
      </c>
      <c r="K1118" s="26"/>
      <c r="L1118" s="76" t="s">
        <v>135</v>
      </c>
    </row>
    <row r="1119" spans="2:12" x14ac:dyDescent="0.2">
      <c r="B1119" s="22"/>
      <c r="C1119" s="22" t="s">
        <v>234</v>
      </c>
      <c r="D1119" s="38" t="s">
        <v>187</v>
      </c>
      <c r="E1119" s="24"/>
      <c r="F1119" s="24">
        <v>1</v>
      </c>
      <c r="G1119" s="24">
        <v>7.35</v>
      </c>
      <c r="H1119" s="24">
        <v>2.6</v>
      </c>
      <c r="I1119" s="24"/>
      <c r="J1119" s="25">
        <f t="shared" si="45"/>
        <v>19.11</v>
      </c>
      <c r="K1119" s="26"/>
      <c r="L1119" s="76" t="s">
        <v>135</v>
      </c>
    </row>
    <row r="1120" spans="2:12" x14ac:dyDescent="0.2">
      <c r="B1120" s="22"/>
      <c r="C1120" s="22" t="s">
        <v>235</v>
      </c>
      <c r="D1120" s="38" t="s">
        <v>176</v>
      </c>
      <c r="E1120" s="24"/>
      <c r="F1120" s="24">
        <v>1</v>
      </c>
      <c r="G1120" s="24">
        <v>1.5</v>
      </c>
      <c r="H1120" s="24">
        <v>2.6</v>
      </c>
      <c r="J1120" s="25">
        <f t="shared" si="45"/>
        <v>3.9000000000000004</v>
      </c>
      <c r="K1120" s="26"/>
      <c r="L1120" s="76" t="s">
        <v>135</v>
      </c>
    </row>
    <row r="1121" spans="2:12" x14ac:dyDescent="0.2">
      <c r="B1121" s="22"/>
      <c r="C1121" s="22" t="s">
        <v>236</v>
      </c>
      <c r="D1121" s="38" t="s">
        <v>178</v>
      </c>
      <c r="E1121" s="24"/>
      <c r="F1121" s="24">
        <v>1</v>
      </c>
      <c r="G1121" s="24">
        <v>2.65</v>
      </c>
      <c r="H1121" s="24">
        <v>2.6</v>
      </c>
      <c r="I1121" s="24"/>
      <c r="J1121" s="25">
        <f t="shared" si="45"/>
        <v>6.89</v>
      </c>
      <c r="K1121" s="26"/>
      <c r="L1121" s="76" t="s">
        <v>135</v>
      </c>
    </row>
    <row r="1122" spans="2:12" x14ac:dyDescent="0.2">
      <c r="B1122" s="22"/>
      <c r="C1122" s="22"/>
      <c r="D1122" s="38"/>
      <c r="E1122" s="24"/>
      <c r="F1122" s="24">
        <v>1</v>
      </c>
      <c r="G1122" s="24">
        <v>0.55000000000000004</v>
      </c>
      <c r="H1122" s="24">
        <v>1.5</v>
      </c>
      <c r="I1122" s="24"/>
      <c r="J1122" s="25">
        <f t="shared" si="45"/>
        <v>0.82500000000000007</v>
      </c>
      <c r="K1122" s="26"/>
      <c r="L1122" s="76" t="s">
        <v>135</v>
      </c>
    </row>
    <row r="1123" spans="2:12" x14ac:dyDescent="0.2">
      <c r="B1123" s="22"/>
      <c r="C1123" s="22" t="s">
        <v>237</v>
      </c>
      <c r="D1123" s="38" t="s">
        <v>180</v>
      </c>
      <c r="E1123" s="24"/>
      <c r="F1123" s="24">
        <v>1</v>
      </c>
      <c r="G1123" s="24">
        <v>2.65</v>
      </c>
      <c r="H1123" s="24">
        <v>2.6</v>
      </c>
      <c r="I1123" s="24"/>
      <c r="J1123" s="25">
        <f t="shared" si="45"/>
        <v>6.89</v>
      </c>
      <c r="K1123" s="26"/>
      <c r="L1123" s="76" t="s">
        <v>135</v>
      </c>
    </row>
    <row r="1124" spans="2:12" x14ac:dyDescent="0.2">
      <c r="B1124" s="22"/>
      <c r="C1124" s="22"/>
      <c r="D1124" s="38"/>
      <c r="E1124" s="24"/>
      <c r="F1124" s="24">
        <v>1</v>
      </c>
      <c r="G1124" s="24">
        <v>0.55000000000000004</v>
      </c>
      <c r="H1124" s="24">
        <v>1.5</v>
      </c>
      <c r="I1124" s="24"/>
      <c r="J1124" s="25">
        <f t="shared" si="45"/>
        <v>0.82500000000000007</v>
      </c>
      <c r="K1124" s="26"/>
      <c r="L1124" s="76" t="s">
        <v>135</v>
      </c>
    </row>
    <row r="1125" spans="2:12" x14ac:dyDescent="0.2">
      <c r="B1125" s="22"/>
      <c r="C1125" s="22" t="s">
        <v>238</v>
      </c>
      <c r="D1125" s="38" t="s">
        <v>200</v>
      </c>
      <c r="E1125" s="24"/>
      <c r="F1125" s="24">
        <v>1</v>
      </c>
      <c r="G1125" s="24">
        <v>1.1000000000000001</v>
      </c>
      <c r="H1125" s="24">
        <v>2.6</v>
      </c>
      <c r="I1125" s="24"/>
      <c r="J1125" s="25">
        <f t="shared" si="45"/>
        <v>2.8600000000000003</v>
      </c>
      <c r="K1125" s="26"/>
      <c r="L1125" s="76" t="s">
        <v>135</v>
      </c>
    </row>
    <row r="1126" spans="2:12" x14ac:dyDescent="0.2">
      <c r="B1126" s="22"/>
      <c r="C1126" s="22" t="s">
        <v>183</v>
      </c>
      <c r="D1126" s="38" t="s">
        <v>180</v>
      </c>
      <c r="E1126" s="24"/>
      <c r="F1126" s="24">
        <v>1</v>
      </c>
      <c r="G1126" s="24">
        <v>2.65</v>
      </c>
      <c r="H1126" s="24">
        <v>2.6</v>
      </c>
      <c r="I1126" s="24"/>
      <c r="J1126" s="25">
        <f t="shared" si="45"/>
        <v>6.89</v>
      </c>
      <c r="K1126" s="26"/>
      <c r="L1126" s="76" t="s">
        <v>135</v>
      </c>
    </row>
    <row r="1127" spans="2:12" x14ac:dyDescent="0.2">
      <c r="B1127" s="22"/>
      <c r="C1127" s="22"/>
      <c r="D1127" s="38"/>
      <c r="E1127" s="24"/>
      <c r="F1127" s="24">
        <v>1</v>
      </c>
      <c r="G1127" s="24">
        <v>0.55000000000000004</v>
      </c>
      <c r="H1127" s="24">
        <v>1.5</v>
      </c>
      <c r="I1127" s="24"/>
      <c r="J1127" s="25">
        <f t="shared" si="45"/>
        <v>0.82500000000000007</v>
      </c>
      <c r="K1127" s="26"/>
      <c r="L1127" s="76" t="s">
        <v>135</v>
      </c>
    </row>
    <row r="1128" spans="2:12" x14ac:dyDescent="0.2">
      <c r="B1128" s="22"/>
      <c r="C1128" s="22" t="s">
        <v>184</v>
      </c>
      <c r="D1128" s="38" t="s">
        <v>178</v>
      </c>
      <c r="E1128" s="24"/>
      <c r="F1128" s="24">
        <v>1</v>
      </c>
      <c r="G1128" s="24">
        <v>2.65</v>
      </c>
      <c r="H1128" s="24">
        <v>2.6</v>
      </c>
      <c r="I1128" s="24"/>
      <c r="J1128" s="25">
        <f t="shared" si="45"/>
        <v>6.89</v>
      </c>
      <c r="K1128" s="26"/>
      <c r="L1128" s="76" t="s">
        <v>135</v>
      </c>
    </row>
    <row r="1129" spans="2:12" x14ac:dyDescent="0.2">
      <c r="B1129" s="22"/>
      <c r="C1129" s="22"/>
      <c r="D1129" s="38"/>
      <c r="E1129" s="24"/>
      <c r="F1129" s="24">
        <v>1</v>
      </c>
      <c r="G1129" s="24">
        <v>0.55000000000000004</v>
      </c>
      <c r="H1129" s="24">
        <v>1.5</v>
      </c>
      <c r="I1129" s="24"/>
      <c r="J1129" s="25">
        <f t="shared" si="45"/>
        <v>0.82500000000000007</v>
      </c>
      <c r="K1129" s="26"/>
      <c r="L1129" s="76" t="s">
        <v>135</v>
      </c>
    </row>
    <row r="1130" spans="2:12" x14ac:dyDescent="0.2">
      <c r="B1130" s="22"/>
      <c r="C1130" s="22" t="s">
        <v>185</v>
      </c>
      <c r="D1130" s="38" t="s">
        <v>176</v>
      </c>
      <c r="E1130" s="24"/>
      <c r="F1130" s="24">
        <v>1</v>
      </c>
      <c r="G1130" s="24">
        <v>1.5</v>
      </c>
      <c r="H1130" s="24">
        <v>2.6</v>
      </c>
      <c r="J1130" s="25">
        <f t="shared" si="45"/>
        <v>3.9000000000000004</v>
      </c>
      <c r="K1130" s="26"/>
      <c r="L1130" s="76" t="s">
        <v>135</v>
      </c>
    </row>
    <row r="1131" spans="2:12" x14ac:dyDescent="0.2">
      <c r="B1131" s="22"/>
      <c r="C1131" s="22" t="s">
        <v>186</v>
      </c>
      <c r="D1131" s="38" t="s">
        <v>187</v>
      </c>
      <c r="E1131" s="24"/>
      <c r="F1131" s="24">
        <v>1</v>
      </c>
      <c r="G1131" s="24">
        <v>6.4</v>
      </c>
      <c r="H1131" s="24">
        <v>2.6</v>
      </c>
      <c r="I1131" s="24"/>
      <c r="J1131" s="25">
        <f t="shared" si="45"/>
        <v>16.64</v>
      </c>
      <c r="K1131" s="26"/>
      <c r="L1131" s="76" t="s">
        <v>135</v>
      </c>
    </row>
    <row r="1132" spans="2:12" x14ac:dyDescent="0.2">
      <c r="B1132" s="22"/>
      <c r="C1132" s="22" t="s">
        <v>188</v>
      </c>
      <c r="D1132" s="38" t="s">
        <v>189</v>
      </c>
      <c r="E1132" s="24"/>
      <c r="F1132" s="24">
        <v>1</v>
      </c>
      <c r="G1132" s="24">
        <v>5</v>
      </c>
      <c r="H1132" s="24">
        <v>2.6</v>
      </c>
      <c r="I1132" s="24"/>
      <c r="J1132" s="25">
        <f t="shared" si="45"/>
        <v>13</v>
      </c>
      <c r="K1132" s="26"/>
      <c r="L1132" s="76" t="s">
        <v>135</v>
      </c>
    </row>
    <row r="1133" spans="2:12" x14ac:dyDescent="0.2">
      <c r="B1133" s="22"/>
      <c r="C1133" s="22" t="s">
        <v>190</v>
      </c>
      <c r="D1133" s="38" t="s">
        <v>191</v>
      </c>
      <c r="E1133" s="24"/>
      <c r="F1133" s="24">
        <v>1</v>
      </c>
      <c r="G1133" s="24">
        <v>5</v>
      </c>
      <c r="H1133" s="24">
        <v>2.6</v>
      </c>
      <c r="I1133" s="24"/>
      <c r="J1133" s="25">
        <f t="shared" si="45"/>
        <v>13</v>
      </c>
      <c r="K1133" s="26"/>
      <c r="L1133" s="76" t="s">
        <v>135</v>
      </c>
    </row>
    <row r="1134" spans="2:12" x14ac:dyDescent="0.2">
      <c r="B1134" s="22"/>
      <c r="C1134" s="22" t="s">
        <v>192</v>
      </c>
      <c r="D1134" s="38" t="s">
        <v>193</v>
      </c>
      <c r="E1134" s="24"/>
      <c r="F1134" s="24">
        <v>1</v>
      </c>
      <c r="G1134" s="24">
        <v>4.7</v>
      </c>
      <c r="H1134" s="24">
        <v>2.6</v>
      </c>
      <c r="I1134" s="24"/>
      <c r="J1134" s="25">
        <f t="shared" si="45"/>
        <v>12.22</v>
      </c>
      <c r="K1134" s="26"/>
      <c r="L1134" s="76" t="s">
        <v>135</v>
      </c>
    </row>
    <row r="1135" spans="2:12" x14ac:dyDescent="0.2">
      <c r="B1135" s="22"/>
      <c r="C1135" s="22" t="s">
        <v>194</v>
      </c>
      <c r="D1135" s="38" t="s">
        <v>174</v>
      </c>
      <c r="E1135" s="24"/>
      <c r="F1135" s="24">
        <v>1</v>
      </c>
      <c r="G1135" s="24">
        <v>82.4</v>
      </c>
      <c r="H1135" s="24">
        <v>2</v>
      </c>
      <c r="I1135" s="24"/>
      <c r="J1135" s="25">
        <f t="shared" si="45"/>
        <v>164.8</v>
      </c>
      <c r="K1135" s="26"/>
      <c r="L1135" s="76" t="s">
        <v>135</v>
      </c>
    </row>
    <row r="1136" spans="2:12" x14ac:dyDescent="0.2">
      <c r="B1136" s="22"/>
      <c r="C1136" s="22"/>
      <c r="D1136" s="38"/>
      <c r="E1136" s="24"/>
      <c r="F1136" s="24">
        <v>2</v>
      </c>
      <c r="G1136" s="24">
        <v>1</v>
      </c>
      <c r="H1136" s="24">
        <v>1.1000000000000001</v>
      </c>
      <c r="J1136" s="25">
        <f t="shared" si="45"/>
        <v>2.2000000000000002</v>
      </c>
      <c r="K1136" s="26"/>
      <c r="L1136" s="76" t="s">
        <v>135</v>
      </c>
    </row>
    <row r="1137" spans="2:12" x14ac:dyDescent="0.2">
      <c r="B1137" s="22"/>
      <c r="C1137" s="22"/>
      <c r="D1137" s="38"/>
      <c r="E1137" s="24"/>
      <c r="F1137" s="24">
        <v>1</v>
      </c>
      <c r="G1137" s="24">
        <v>3.05</v>
      </c>
      <c r="H1137" s="24">
        <v>2.6</v>
      </c>
      <c r="I1137" s="24"/>
      <c r="J1137" s="25">
        <f t="shared" si="45"/>
        <v>7.93</v>
      </c>
      <c r="K1137" s="26"/>
      <c r="L1137" s="76" t="s">
        <v>135</v>
      </c>
    </row>
    <row r="1138" spans="2:12" x14ac:dyDescent="0.2">
      <c r="B1138" s="22"/>
      <c r="C1138" s="22"/>
      <c r="D1138" s="38"/>
      <c r="E1138" s="24"/>
      <c r="F1138" s="24">
        <v>1</v>
      </c>
      <c r="G1138" s="24">
        <v>7.3</v>
      </c>
      <c r="H1138" s="24">
        <v>2.6</v>
      </c>
      <c r="I1138" s="24"/>
      <c r="J1138" s="25">
        <f t="shared" si="45"/>
        <v>18.98</v>
      </c>
      <c r="K1138" s="26"/>
      <c r="L1138" s="76" t="s">
        <v>135</v>
      </c>
    </row>
    <row r="1139" spans="2:12" x14ac:dyDescent="0.2">
      <c r="B1139" s="22"/>
      <c r="C1139" s="22"/>
      <c r="D1139" s="38"/>
      <c r="E1139" s="24"/>
      <c r="F1139" s="24">
        <v>1</v>
      </c>
      <c r="G1139" s="24">
        <v>1.4</v>
      </c>
      <c r="H1139" s="24">
        <v>0.9</v>
      </c>
      <c r="I1139" s="24"/>
      <c r="J1139" s="25">
        <f t="shared" si="45"/>
        <v>1.26</v>
      </c>
      <c r="K1139" s="26"/>
      <c r="L1139" s="76" t="s">
        <v>135</v>
      </c>
    </row>
    <row r="1140" spans="2:12" x14ac:dyDescent="0.2">
      <c r="B1140" s="22"/>
      <c r="C1140" s="22" t="s">
        <v>195</v>
      </c>
      <c r="D1140" s="38" t="s">
        <v>187</v>
      </c>
      <c r="E1140" s="24"/>
      <c r="F1140" s="24">
        <v>1</v>
      </c>
      <c r="G1140" s="24">
        <v>7.35</v>
      </c>
      <c r="H1140" s="24">
        <v>2.6</v>
      </c>
      <c r="I1140" s="24"/>
      <c r="J1140" s="25">
        <f t="shared" si="45"/>
        <v>19.11</v>
      </c>
      <c r="K1140" s="26"/>
      <c r="L1140" s="76" t="s">
        <v>135</v>
      </c>
    </row>
    <row r="1141" spans="2:12" x14ac:dyDescent="0.2">
      <c r="B1141" s="22"/>
      <c r="C1141" s="22" t="s">
        <v>196</v>
      </c>
      <c r="D1141" s="38" t="s">
        <v>176</v>
      </c>
      <c r="E1141" s="24"/>
      <c r="F1141" s="24">
        <v>1</v>
      </c>
      <c r="G1141" s="24">
        <v>1.5</v>
      </c>
      <c r="H1141" s="24">
        <v>2.6</v>
      </c>
      <c r="J1141" s="25">
        <f t="shared" si="45"/>
        <v>3.9000000000000004</v>
      </c>
      <c r="K1141" s="26"/>
      <c r="L1141" s="76" t="s">
        <v>135</v>
      </c>
    </row>
    <row r="1142" spans="2:12" x14ac:dyDescent="0.2">
      <c r="B1142" s="22"/>
      <c r="C1142" s="22" t="s">
        <v>197</v>
      </c>
      <c r="D1142" s="38" t="s">
        <v>178</v>
      </c>
      <c r="E1142" s="24"/>
      <c r="F1142" s="24">
        <v>1</v>
      </c>
      <c r="G1142" s="24">
        <v>2.65</v>
      </c>
      <c r="H1142" s="24">
        <v>2.6</v>
      </c>
      <c r="I1142" s="24"/>
      <c r="J1142" s="25">
        <f t="shared" si="45"/>
        <v>6.89</v>
      </c>
      <c r="K1142" s="26"/>
      <c r="L1142" s="76" t="s">
        <v>135</v>
      </c>
    </row>
    <row r="1143" spans="2:12" x14ac:dyDescent="0.2">
      <c r="B1143" s="22"/>
      <c r="C1143" s="22"/>
      <c r="D1143" s="38"/>
      <c r="E1143" s="24"/>
      <c r="F1143" s="24">
        <v>1</v>
      </c>
      <c r="G1143" s="24">
        <v>0.55000000000000004</v>
      </c>
      <c r="H1143" s="24">
        <v>1.5</v>
      </c>
      <c r="I1143" s="24"/>
      <c r="J1143" s="25">
        <f t="shared" si="45"/>
        <v>0.82500000000000007</v>
      </c>
      <c r="K1143" s="26"/>
      <c r="L1143" s="76" t="s">
        <v>135</v>
      </c>
    </row>
    <row r="1144" spans="2:12" x14ac:dyDescent="0.2">
      <c r="B1144" s="22"/>
      <c r="C1144" s="22" t="s">
        <v>198</v>
      </c>
      <c r="D1144" s="38" t="s">
        <v>180</v>
      </c>
      <c r="E1144" s="24"/>
      <c r="F1144" s="24">
        <v>1</v>
      </c>
      <c r="G1144" s="24">
        <v>2.65</v>
      </c>
      <c r="H1144" s="24">
        <v>2.6</v>
      </c>
      <c r="I1144" s="24"/>
      <c r="J1144" s="25">
        <f t="shared" si="45"/>
        <v>6.89</v>
      </c>
      <c r="K1144" s="26"/>
      <c r="L1144" s="76" t="s">
        <v>135</v>
      </c>
    </row>
    <row r="1145" spans="2:12" x14ac:dyDescent="0.2">
      <c r="B1145" s="22"/>
      <c r="C1145" s="22"/>
      <c r="D1145" s="38"/>
      <c r="E1145" s="24"/>
      <c r="F1145" s="24">
        <v>1</v>
      </c>
      <c r="G1145" s="24">
        <v>0.55000000000000004</v>
      </c>
      <c r="H1145" s="24">
        <v>1.5</v>
      </c>
      <c r="I1145" s="24"/>
      <c r="J1145" s="25">
        <f t="shared" si="45"/>
        <v>0.82500000000000007</v>
      </c>
      <c r="K1145" s="26"/>
      <c r="L1145" s="76" t="s">
        <v>135</v>
      </c>
    </row>
    <row r="1146" spans="2:12" x14ac:dyDescent="0.2">
      <c r="B1146" s="22"/>
      <c r="C1146" s="22" t="s">
        <v>199</v>
      </c>
      <c r="D1146" s="38" t="s">
        <v>200</v>
      </c>
      <c r="E1146" s="24"/>
      <c r="F1146" s="24">
        <v>1</v>
      </c>
      <c r="G1146" s="24">
        <v>1.1000000000000001</v>
      </c>
      <c r="H1146" s="24">
        <v>2.6</v>
      </c>
      <c r="I1146" s="24"/>
      <c r="J1146" s="25">
        <f t="shared" si="45"/>
        <v>2.8600000000000003</v>
      </c>
      <c r="K1146" s="26"/>
      <c r="L1146" s="76" t="s">
        <v>135</v>
      </c>
    </row>
    <row r="1147" spans="2:12" x14ac:dyDescent="0.2">
      <c r="B1147" s="22"/>
      <c r="C1147" s="22" t="s">
        <v>201</v>
      </c>
      <c r="D1147" s="38" t="s">
        <v>180</v>
      </c>
      <c r="E1147" s="24"/>
      <c r="F1147" s="24">
        <v>1</v>
      </c>
      <c r="G1147" s="24">
        <v>2.65</v>
      </c>
      <c r="H1147" s="24">
        <v>2.6</v>
      </c>
      <c r="I1147" s="24"/>
      <c r="J1147" s="25">
        <f t="shared" si="45"/>
        <v>6.89</v>
      </c>
      <c r="K1147" s="26"/>
      <c r="L1147" s="76" t="s">
        <v>135</v>
      </c>
    </row>
    <row r="1148" spans="2:12" x14ac:dyDescent="0.2">
      <c r="B1148" s="22"/>
      <c r="C1148" s="22"/>
      <c r="D1148" s="38"/>
      <c r="E1148" s="24"/>
      <c r="F1148" s="24">
        <v>1</v>
      </c>
      <c r="G1148" s="24">
        <v>0.55000000000000004</v>
      </c>
      <c r="H1148" s="24">
        <v>1.5</v>
      </c>
      <c r="I1148" s="24"/>
      <c r="J1148" s="25">
        <f t="shared" si="45"/>
        <v>0.82500000000000007</v>
      </c>
      <c r="K1148" s="26"/>
      <c r="L1148" s="76" t="s">
        <v>135</v>
      </c>
    </row>
    <row r="1149" spans="2:12" x14ac:dyDescent="0.2">
      <c r="B1149" s="22"/>
      <c r="C1149" s="22" t="s">
        <v>202</v>
      </c>
      <c r="D1149" s="38" t="s">
        <v>178</v>
      </c>
      <c r="E1149" s="24"/>
      <c r="F1149" s="24">
        <v>1</v>
      </c>
      <c r="G1149" s="24">
        <v>2.65</v>
      </c>
      <c r="H1149" s="24">
        <v>2.6</v>
      </c>
      <c r="I1149" s="24"/>
      <c r="J1149" s="25">
        <f t="shared" ref="J1149:J1212" si="46">+F1149*G1149*H1149</f>
        <v>6.89</v>
      </c>
      <c r="K1149" s="26"/>
      <c r="L1149" s="76" t="s">
        <v>135</v>
      </c>
    </row>
    <row r="1150" spans="2:12" x14ac:dyDescent="0.2">
      <c r="B1150" s="22"/>
      <c r="C1150" s="22"/>
      <c r="D1150" s="38"/>
      <c r="E1150" s="24"/>
      <c r="F1150" s="24">
        <v>1</v>
      </c>
      <c r="G1150" s="24">
        <v>0.55000000000000004</v>
      </c>
      <c r="H1150" s="24">
        <v>1.5</v>
      </c>
      <c r="I1150" s="24"/>
      <c r="J1150" s="25">
        <f t="shared" si="46"/>
        <v>0.82500000000000007</v>
      </c>
      <c r="K1150" s="26"/>
      <c r="L1150" s="76" t="s">
        <v>135</v>
      </c>
    </row>
    <row r="1151" spans="2:12" x14ac:dyDescent="0.2">
      <c r="B1151" s="22"/>
      <c r="C1151" s="22" t="s">
        <v>203</v>
      </c>
      <c r="D1151" s="38" t="s">
        <v>176</v>
      </c>
      <c r="E1151" s="24"/>
      <c r="F1151" s="24">
        <v>1</v>
      </c>
      <c r="G1151" s="24">
        <v>1.5</v>
      </c>
      <c r="H1151" s="24">
        <v>2.6</v>
      </c>
      <c r="J1151" s="25">
        <f t="shared" si="46"/>
        <v>3.9000000000000004</v>
      </c>
      <c r="K1151" s="26"/>
      <c r="L1151" s="76" t="s">
        <v>135</v>
      </c>
    </row>
    <row r="1152" spans="2:12" x14ac:dyDescent="0.2">
      <c r="B1152" s="22"/>
      <c r="C1152" s="22" t="s">
        <v>204</v>
      </c>
      <c r="D1152" s="38" t="s">
        <v>187</v>
      </c>
      <c r="E1152" s="24"/>
      <c r="F1152" s="24">
        <v>1</v>
      </c>
      <c r="G1152" s="24">
        <v>6.4</v>
      </c>
      <c r="H1152" s="24">
        <v>2.6</v>
      </c>
      <c r="I1152" s="24"/>
      <c r="J1152" s="25">
        <f t="shared" si="46"/>
        <v>16.64</v>
      </c>
      <c r="K1152" s="26"/>
      <c r="L1152" s="76" t="s">
        <v>135</v>
      </c>
    </row>
    <row r="1153" spans="2:12" x14ac:dyDescent="0.2">
      <c r="B1153" s="22"/>
      <c r="C1153" s="22" t="s">
        <v>205</v>
      </c>
      <c r="D1153" s="38" t="s">
        <v>206</v>
      </c>
      <c r="E1153" s="24"/>
      <c r="F1153" s="24">
        <v>1</v>
      </c>
      <c r="G1153" s="24">
        <v>3</v>
      </c>
      <c r="H1153" s="24">
        <v>1.7</v>
      </c>
      <c r="I1153" s="24"/>
      <c r="J1153" s="25">
        <f t="shared" si="46"/>
        <v>5.0999999999999996</v>
      </c>
      <c r="K1153" s="26"/>
      <c r="L1153" s="76" t="s">
        <v>135</v>
      </c>
    </row>
    <row r="1154" spans="2:12" x14ac:dyDescent="0.2">
      <c r="B1154" s="22"/>
      <c r="C1154" s="22" t="s">
        <v>207</v>
      </c>
      <c r="D1154" s="38" t="s">
        <v>208</v>
      </c>
      <c r="E1154" s="24"/>
      <c r="F1154" s="24">
        <v>1</v>
      </c>
      <c r="G1154" s="24">
        <v>3</v>
      </c>
      <c r="H1154" s="24">
        <v>1.45</v>
      </c>
      <c r="I1154" s="24"/>
      <c r="J1154" s="25">
        <f t="shared" si="46"/>
        <v>4.3499999999999996</v>
      </c>
      <c r="K1154" s="26"/>
      <c r="L1154" s="76" t="s">
        <v>135</v>
      </c>
    </row>
    <row r="1155" spans="2:12" x14ac:dyDescent="0.2">
      <c r="B1155" s="22"/>
      <c r="C1155" s="22" t="s">
        <v>209</v>
      </c>
      <c r="D1155" s="38" t="s">
        <v>210</v>
      </c>
      <c r="E1155" s="24"/>
      <c r="F1155" s="24">
        <v>1</v>
      </c>
      <c r="G1155" s="24">
        <v>3</v>
      </c>
      <c r="H1155" s="24">
        <v>3</v>
      </c>
      <c r="I1155" s="24"/>
      <c r="J1155" s="25">
        <f t="shared" si="46"/>
        <v>9</v>
      </c>
      <c r="K1155" s="26"/>
      <c r="L1155" s="76" t="s">
        <v>135</v>
      </c>
    </row>
    <row r="1156" spans="2:12" x14ac:dyDescent="0.2">
      <c r="B1156" s="22"/>
      <c r="C1156" s="22" t="s">
        <v>211</v>
      </c>
      <c r="D1156" s="38" t="s">
        <v>212</v>
      </c>
      <c r="E1156" s="24"/>
      <c r="F1156" s="24">
        <v>1</v>
      </c>
      <c r="G1156" s="24">
        <v>18.600000000000001</v>
      </c>
      <c r="H1156" s="24">
        <v>8.85</v>
      </c>
      <c r="I1156" s="24"/>
      <c r="J1156" s="25">
        <f t="shared" si="46"/>
        <v>164.61</v>
      </c>
      <c r="K1156" s="26"/>
      <c r="L1156" s="76" t="s">
        <v>135</v>
      </c>
    </row>
    <row r="1157" spans="2:12" x14ac:dyDescent="0.2">
      <c r="B1157" s="22"/>
      <c r="C1157" s="22" t="s">
        <v>213</v>
      </c>
      <c r="D1157" s="38" t="s">
        <v>174</v>
      </c>
      <c r="E1157" s="24"/>
      <c r="F1157" s="24">
        <v>1</v>
      </c>
      <c r="G1157" s="24">
        <v>87.3</v>
      </c>
      <c r="H1157" s="24">
        <v>2</v>
      </c>
      <c r="I1157" s="24"/>
      <c r="J1157" s="25">
        <f t="shared" si="46"/>
        <v>174.6</v>
      </c>
      <c r="K1157" s="26"/>
      <c r="L1157" s="76" t="s">
        <v>135</v>
      </c>
    </row>
    <row r="1158" spans="2:12" x14ac:dyDescent="0.2">
      <c r="B1158" s="22"/>
      <c r="C1158" s="22"/>
      <c r="D1158" s="38"/>
      <c r="E1158" s="24"/>
      <c r="F1158" s="24">
        <v>2</v>
      </c>
      <c r="G1158" s="24">
        <v>1</v>
      </c>
      <c r="H1158" s="24">
        <v>1.1000000000000001</v>
      </c>
      <c r="J1158" s="25">
        <f t="shared" si="46"/>
        <v>2.2000000000000002</v>
      </c>
      <c r="K1158" s="26"/>
      <c r="L1158" s="76" t="s">
        <v>135</v>
      </c>
    </row>
    <row r="1159" spans="2:12" x14ac:dyDescent="0.2">
      <c r="B1159" s="22"/>
      <c r="C1159" s="22"/>
      <c r="D1159" s="38"/>
      <c r="E1159" s="24"/>
      <c r="F1159" s="24">
        <v>1</v>
      </c>
      <c r="G1159" s="24">
        <v>3.05</v>
      </c>
      <c r="H1159" s="24">
        <v>2.6</v>
      </c>
      <c r="I1159" s="24"/>
      <c r="J1159" s="25">
        <f t="shared" si="46"/>
        <v>7.93</v>
      </c>
      <c r="K1159" s="26"/>
      <c r="L1159" s="76" t="s">
        <v>135</v>
      </c>
    </row>
    <row r="1160" spans="2:12" x14ac:dyDescent="0.2">
      <c r="B1160" s="22"/>
      <c r="C1160" s="22"/>
      <c r="D1160" s="38"/>
      <c r="E1160" s="24"/>
      <c r="F1160" s="24">
        <v>1</v>
      </c>
      <c r="G1160" s="24">
        <v>7.3</v>
      </c>
      <c r="H1160" s="24">
        <v>2.6</v>
      </c>
      <c r="I1160" s="24"/>
      <c r="J1160" s="25">
        <f t="shared" si="46"/>
        <v>18.98</v>
      </c>
      <c r="K1160" s="26"/>
      <c r="L1160" s="76" t="s">
        <v>135</v>
      </c>
    </row>
    <row r="1161" spans="2:12" x14ac:dyDescent="0.2">
      <c r="B1161" s="22"/>
      <c r="C1161" s="22" t="s">
        <v>214</v>
      </c>
      <c r="D1161" s="38" t="s">
        <v>187</v>
      </c>
      <c r="E1161" s="24"/>
      <c r="F1161" s="24">
        <v>1</v>
      </c>
      <c r="G1161" s="24">
        <v>7.35</v>
      </c>
      <c r="H1161" s="24">
        <v>2.6</v>
      </c>
      <c r="I1161" s="24"/>
      <c r="J1161" s="25">
        <f t="shared" si="46"/>
        <v>19.11</v>
      </c>
      <c r="K1161" s="26"/>
      <c r="L1161" s="76" t="s">
        <v>135</v>
      </c>
    </row>
    <row r="1162" spans="2:12" x14ac:dyDescent="0.2">
      <c r="B1162" s="22"/>
      <c r="C1162" s="22" t="s">
        <v>215</v>
      </c>
      <c r="D1162" s="38" t="s">
        <v>176</v>
      </c>
      <c r="E1162" s="24"/>
      <c r="F1162" s="24">
        <v>1</v>
      </c>
      <c r="G1162" s="24">
        <v>1.5</v>
      </c>
      <c r="H1162" s="24">
        <v>2.6</v>
      </c>
      <c r="I1162" s="24"/>
      <c r="J1162" s="25">
        <f t="shared" si="46"/>
        <v>3.9000000000000004</v>
      </c>
      <c r="K1162" s="26"/>
      <c r="L1162" s="76" t="s">
        <v>135</v>
      </c>
    </row>
    <row r="1163" spans="2:12" x14ac:dyDescent="0.2">
      <c r="B1163" s="22"/>
      <c r="C1163" s="22" t="s">
        <v>216</v>
      </c>
      <c r="D1163" s="38" t="s">
        <v>178</v>
      </c>
      <c r="E1163" s="24"/>
      <c r="F1163" s="24">
        <v>1</v>
      </c>
      <c r="G1163" s="24">
        <v>2.65</v>
      </c>
      <c r="H1163" s="24">
        <v>2.6</v>
      </c>
      <c r="I1163" s="24"/>
      <c r="J1163" s="25">
        <f t="shared" si="46"/>
        <v>6.89</v>
      </c>
      <c r="K1163" s="26"/>
      <c r="L1163" s="76" t="s">
        <v>135</v>
      </c>
    </row>
    <row r="1164" spans="2:12" x14ac:dyDescent="0.2">
      <c r="B1164" s="22"/>
      <c r="C1164" s="22"/>
      <c r="D1164" s="38"/>
      <c r="E1164" s="24"/>
      <c r="F1164" s="24">
        <v>1</v>
      </c>
      <c r="G1164" s="24">
        <v>0.55000000000000004</v>
      </c>
      <c r="H1164" s="24">
        <v>1.5</v>
      </c>
      <c r="I1164" s="24"/>
      <c r="J1164" s="25">
        <f t="shared" si="46"/>
        <v>0.82500000000000007</v>
      </c>
      <c r="K1164" s="26"/>
      <c r="L1164" s="76" t="s">
        <v>135</v>
      </c>
    </row>
    <row r="1165" spans="2:12" x14ac:dyDescent="0.2">
      <c r="B1165" s="22"/>
      <c r="C1165" s="22" t="s">
        <v>217</v>
      </c>
      <c r="D1165" s="38" t="s">
        <v>180</v>
      </c>
      <c r="E1165" s="24"/>
      <c r="F1165" s="24">
        <v>1</v>
      </c>
      <c r="G1165" s="24">
        <v>2.65</v>
      </c>
      <c r="H1165" s="24">
        <v>2.6</v>
      </c>
      <c r="I1165" s="24"/>
      <c r="J1165" s="25">
        <f t="shared" si="46"/>
        <v>6.89</v>
      </c>
      <c r="K1165" s="26"/>
      <c r="L1165" s="76" t="s">
        <v>135</v>
      </c>
    </row>
    <row r="1166" spans="2:12" x14ac:dyDescent="0.2">
      <c r="B1166" s="22"/>
      <c r="C1166" s="22"/>
      <c r="D1166" s="38"/>
      <c r="E1166" s="24"/>
      <c r="F1166" s="24">
        <v>1</v>
      </c>
      <c r="G1166" s="24">
        <v>0.55000000000000004</v>
      </c>
      <c r="H1166" s="24">
        <v>1.5</v>
      </c>
      <c r="I1166" s="24"/>
      <c r="J1166" s="25">
        <f t="shared" si="46"/>
        <v>0.82500000000000007</v>
      </c>
      <c r="K1166" s="26"/>
      <c r="L1166" s="76" t="s">
        <v>135</v>
      </c>
    </row>
    <row r="1167" spans="2:12" x14ac:dyDescent="0.2">
      <c r="B1167" s="22"/>
      <c r="C1167" s="22" t="s">
        <v>218</v>
      </c>
      <c r="D1167" s="38" t="s">
        <v>200</v>
      </c>
      <c r="E1167" s="24"/>
      <c r="F1167" s="24">
        <v>1</v>
      </c>
      <c r="G1167" s="24">
        <v>1.1000000000000001</v>
      </c>
      <c r="H1167" s="24">
        <v>2.6</v>
      </c>
      <c r="I1167" s="24"/>
      <c r="J1167" s="25">
        <f t="shared" si="46"/>
        <v>2.8600000000000003</v>
      </c>
      <c r="K1167" s="26"/>
      <c r="L1167" s="76" t="s">
        <v>135</v>
      </c>
    </row>
    <row r="1168" spans="2:12" x14ac:dyDescent="0.2">
      <c r="B1168" s="22"/>
      <c r="C1168" s="22" t="s">
        <v>219</v>
      </c>
      <c r="D1168" s="38" t="s">
        <v>180</v>
      </c>
      <c r="E1168" s="24"/>
      <c r="F1168" s="24">
        <v>1</v>
      </c>
      <c r="G1168" s="24">
        <v>2.65</v>
      </c>
      <c r="H1168" s="24">
        <v>2.6</v>
      </c>
      <c r="I1168" s="24"/>
      <c r="J1168" s="25">
        <f t="shared" si="46"/>
        <v>6.89</v>
      </c>
      <c r="K1168" s="26"/>
      <c r="L1168" s="76" t="s">
        <v>135</v>
      </c>
    </row>
    <row r="1169" spans="2:12" x14ac:dyDescent="0.2">
      <c r="B1169" s="22"/>
      <c r="C1169" s="22"/>
      <c r="D1169" s="38"/>
      <c r="E1169" s="24"/>
      <c r="F1169" s="24">
        <v>1</v>
      </c>
      <c r="G1169" s="24">
        <v>0.55000000000000004</v>
      </c>
      <c r="H1169" s="24">
        <v>1.5</v>
      </c>
      <c r="I1169" s="24"/>
      <c r="J1169" s="25">
        <f t="shared" si="46"/>
        <v>0.82500000000000007</v>
      </c>
      <c r="K1169" s="26"/>
      <c r="L1169" s="76" t="s">
        <v>135</v>
      </c>
    </row>
    <row r="1170" spans="2:12" x14ac:dyDescent="0.2">
      <c r="B1170" s="22"/>
      <c r="C1170" s="22" t="s">
        <v>220</v>
      </c>
      <c r="D1170" s="38" t="s">
        <v>178</v>
      </c>
      <c r="E1170" s="24"/>
      <c r="F1170" s="24">
        <v>1</v>
      </c>
      <c r="G1170" s="24">
        <v>2.65</v>
      </c>
      <c r="H1170" s="24">
        <v>2.6</v>
      </c>
      <c r="I1170" s="24"/>
      <c r="J1170" s="25">
        <f t="shared" si="46"/>
        <v>6.89</v>
      </c>
      <c r="K1170" s="26"/>
      <c r="L1170" s="76" t="s">
        <v>135</v>
      </c>
    </row>
    <row r="1171" spans="2:12" x14ac:dyDescent="0.2">
      <c r="B1171" s="22"/>
      <c r="C1171" s="22"/>
      <c r="D1171" s="38"/>
      <c r="E1171" s="24"/>
      <c r="F1171" s="24">
        <v>1</v>
      </c>
      <c r="G1171" s="24">
        <v>0.55000000000000004</v>
      </c>
      <c r="H1171" s="24">
        <v>1.5</v>
      </c>
      <c r="I1171" s="24"/>
      <c r="J1171" s="25">
        <f t="shared" si="46"/>
        <v>0.82500000000000007</v>
      </c>
      <c r="K1171" s="26"/>
      <c r="L1171" s="76" t="s">
        <v>135</v>
      </c>
    </row>
    <row r="1172" spans="2:12" x14ac:dyDescent="0.2">
      <c r="B1172" s="22"/>
      <c r="C1172" s="22" t="s">
        <v>221</v>
      </c>
      <c r="D1172" s="38" t="s">
        <v>176</v>
      </c>
      <c r="E1172" s="24"/>
      <c r="F1172" s="24">
        <v>1</v>
      </c>
      <c r="G1172" s="24">
        <v>1.5</v>
      </c>
      <c r="H1172" s="24">
        <v>2.6</v>
      </c>
      <c r="I1172" s="24"/>
      <c r="J1172" s="25">
        <f t="shared" si="46"/>
        <v>3.9000000000000004</v>
      </c>
      <c r="K1172" s="26"/>
      <c r="L1172" s="76" t="s">
        <v>135</v>
      </c>
    </row>
    <row r="1173" spans="2:12" x14ac:dyDescent="0.2">
      <c r="B1173" s="22"/>
      <c r="C1173" s="22" t="s">
        <v>222</v>
      </c>
      <c r="D1173" s="38" t="s">
        <v>187</v>
      </c>
      <c r="E1173" s="24"/>
      <c r="F1173" s="24">
        <v>1</v>
      </c>
      <c r="G1173" s="24">
        <v>6.4</v>
      </c>
      <c r="H1173" s="24">
        <v>2.6</v>
      </c>
      <c r="I1173" s="24"/>
      <c r="J1173" s="25">
        <f t="shared" si="46"/>
        <v>16.64</v>
      </c>
      <c r="K1173" s="26"/>
      <c r="L1173" s="76" t="s">
        <v>135</v>
      </c>
    </row>
    <row r="1174" spans="2:12" x14ac:dyDescent="0.2">
      <c r="B1174" s="22"/>
      <c r="C1174" s="22" t="s">
        <v>223</v>
      </c>
      <c r="D1174" s="38" t="s">
        <v>224</v>
      </c>
      <c r="E1174" s="24"/>
      <c r="F1174" s="24">
        <v>1</v>
      </c>
      <c r="G1174" s="24">
        <v>7.35</v>
      </c>
      <c r="H1174" s="24">
        <v>4.5999999999999996</v>
      </c>
      <c r="I1174" s="24"/>
      <c r="J1174" s="25">
        <f t="shared" si="46"/>
        <v>33.809999999999995</v>
      </c>
      <c r="K1174" s="26"/>
      <c r="L1174" s="76" t="s">
        <v>135</v>
      </c>
    </row>
    <row r="1175" spans="2:12" x14ac:dyDescent="0.2">
      <c r="B1175" s="22"/>
      <c r="C1175" s="22"/>
      <c r="D1175" s="23" t="s">
        <v>402</v>
      </c>
      <c r="E1175" s="24"/>
      <c r="F1175" s="24"/>
      <c r="G1175" s="24"/>
      <c r="H1175" s="24"/>
      <c r="I1175" s="24"/>
      <c r="J1175" s="25"/>
      <c r="K1175" s="26"/>
      <c r="L1175" s="76" t="s">
        <v>135</v>
      </c>
    </row>
    <row r="1176" spans="2:12" x14ac:dyDescent="0.2">
      <c r="B1176" s="22"/>
      <c r="C1176" s="22" t="s">
        <v>240</v>
      </c>
      <c r="D1176" s="38" t="s">
        <v>241</v>
      </c>
      <c r="E1176" s="24"/>
      <c r="F1176" s="24">
        <v>1</v>
      </c>
      <c r="G1176" s="24">
        <v>3.67</v>
      </c>
      <c r="H1176" s="24">
        <v>4.6500000000000004</v>
      </c>
      <c r="I1176" s="24"/>
      <c r="J1176" s="25">
        <f t="shared" si="46"/>
        <v>17.0655</v>
      </c>
      <c r="K1176" s="26"/>
      <c r="L1176" s="76" t="s">
        <v>135</v>
      </c>
    </row>
    <row r="1177" spans="2:12" x14ac:dyDescent="0.2">
      <c r="B1177" s="22"/>
      <c r="C1177" s="22" t="s">
        <v>242</v>
      </c>
      <c r="D1177" s="38" t="s">
        <v>243</v>
      </c>
      <c r="E1177" s="24"/>
      <c r="F1177" s="24">
        <v>1</v>
      </c>
      <c r="G1177" s="24">
        <v>3.65</v>
      </c>
      <c r="H1177" s="24">
        <v>4.6500000000000004</v>
      </c>
      <c r="I1177" s="24"/>
      <c r="J1177" s="25">
        <f t="shared" si="46"/>
        <v>16.9725</v>
      </c>
      <c r="K1177" s="26"/>
      <c r="L1177" s="76" t="s">
        <v>135</v>
      </c>
    </row>
    <row r="1178" spans="2:12" x14ac:dyDescent="0.2">
      <c r="B1178" s="22"/>
      <c r="C1178" s="22" t="s">
        <v>244</v>
      </c>
      <c r="D1178" s="38" t="s">
        <v>245</v>
      </c>
      <c r="E1178" s="24"/>
      <c r="F1178" s="24">
        <v>1</v>
      </c>
      <c r="G1178" s="24">
        <v>7.52</v>
      </c>
      <c r="H1178" s="24">
        <v>3.87</v>
      </c>
      <c r="I1178" s="24"/>
      <c r="J1178" s="25">
        <f t="shared" si="46"/>
        <v>29.102399999999999</v>
      </c>
      <c r="K1178" s="26"/>
      <c r="L1178" s="76" t="s">
        <v>135</v>
      </c>
    </row>
    <row r="1179" spans="2:12" x14ac:dyDescent="0.2">
      <c r="B1179" s="22"/>
      <c r="C1179" s="22" t="s">
        <v>246</v>
      </c>
      <c r="D1179" s="38" t="s">
        <v>247</v>
      </c>
      <c r="E1179" s="24"/>
      <c r="F1179" s="24">
        <v>1</v>
      </c>
      <c r="G1179" s="24">
        <v>7.45</v>
      </c>
      <c r="H1179" s="24">
        <v>8.83</v>
      </c>
      <c r="I1179" s="24"/>
      <c r="J1179" s="25">
        <f t="shared" si="46"/>
        <v>65.783500000000004</v>
      </c>
      <c r="K1179" s="26"/>
      <c r="L1179" s="76" t="s">
        <v>135</v>
      </c>
    </row>
    <row r="1180" spans="2:12" x14ac:dyDescent="0.2">
      <c r="B1180" s="22"/>
      <c r="C1180" s="22"/>
      <c r="D1180" s="38"/>
      <c r="E1180" s="24"/>
      <c r="F1180" s="24">
        <v>1</v>
      </c>
      <c r="G1180" s="24">
        <v>7.4</v>
      </c>
      <c r="H1180" s="24">
        <v>3.63</v>
      </c>
      <c r="I1180" s="24"/>
      <c r="J1180" s="25">
        <f t="shared" si="46"/>
        <v>26.862000000000002</v>
      </c>
      <c r="K1180" s="26"/>
      <c r="L1180" s="76" t="s">
        <v>135</v>
      </c>
    </row>
    <row r="1181" spans="2:12" x14ac:dyDescent="0.2">
      <c r="B1181" s="22"/>
      <c r="C1181" s="22"/>
      <c r="D1181" s="38"/>
      <c r="E1181" s="24"/>
      <c r="F1181" s="24">
        <v>1</v>
      </c>
      <c r="G1181" s="24">
        <v>5.17</v>
      </c>
      <c r="H1181" s="24">
        <v>1.39</v>
      </c>
      <c r="I1181" s="24"/>
      <c r="J1181" s="25">
        <f t="shared" si="46"/>
        <v>7.1862999999999992</v>
      </c>
      <c r="K1181" s="26"/>
      <c r="L1181" s="76" t="s">
        <v>135</v>
      </c>
    </row>
    <row r="1182" spans="2:12" x14ac:dyDescent="0.2">
      <c r="B1182" s="22"/>
      <c r="C1182" s="22" t="s">
        <v>248</v>
      </c>
      <c r="D1182" s="38" t="s">
        <v>249</v>
      </c>
      <c r="E1182" s="24"/>
      <c r="F1182" s="24">
        <v>1</v>
      </c>
      <c r="G1182" s="24">
        <v>42.86</v>
      </c>
      <c r="H1182" s="24">
        <v>8.6199999999999992</v>
      </c>
      <c r="I1182" s="24"/>
      <c r="J1182" s="25">
        <f t="shared" si="46"/>
        <v>369.45319999999998</v>
      </c>
      <c r="K1182" s="26"/>
      <c r="L1182" s="76" t="s">
        <v>135</v>
      </c>
    </row>
    <row r="1183" spans="2:12" x14ac:dyDescent="0.2">
      <c r="B1183" s="22"/>
      <c r="C1183" s="22" t="s">
        <v>250</v>
      </c>
      <c r="D1183" s="38" t="s">
        <v>251</v>
      </c>
      <c r="E1183" s="24"/>
      <c r="F1183" s="24">
        <v>1</v>
      </c>
      <c r="G1183" s="24">
        <v>7.05</v>
      </c>
      <c r="H1183" s="24">
        <v>15.9</v>
      </c>
      <c r="I1183" s="24"/>
      <c r="J1183" s="25">
        <f t="shared" si="46"/>
        <v>112.095</v>
      </c>
      <c r="K1183" s="26"/>
      <c r="L1183" s="76" t="s">
        <v>135</v>
      </c>
    </row>
    <row r="1184" spans="2:12" x14ac:dyDescent="0.2">
      <c r="B1184" s="22"/>
      <c r="C1184" s="22" t="s">
        <v>252</v>
      </c>
      <c r="D1184" s="38" t="s">
        <v>253</v>
      </c>
      <c r="E1184" s="24"/>
      <c r="F1184" s="24">
        <v>1</v>
      </c>
      <c r="G1184" s="24">
        <v>7.4</v>
      </c>
      <c r="H1184" s="24">
        <v>11.3</v>
      </c>
      <c r="I1184" s="24"/>
      <c r="J1184" s="25">
        <f t="shared" si="46"/>
        <v>83.62</v>
      </c>
      <c r="K1184" s="26"/>
      <c r="L1184" s="76" t="s">
        <v>135</v>
      </c>
    </row>
    <row r="1185" spans="2:12" x14ac:dyDescent="0.2">
      <c r="B1185" s="22"/>
      <c r="C1185" s="22" t="s">
        <v>254</v>
      </c>
      <c r="D1185" s="38" t="s">
        <v>255</v>
      </c>
      <c r="E1185" s="24"/>
      <c r="F1185" s="24">
        <v>1</v>
      </c>
      <c r="G1185" s="24">
        <v>14.95</v>
      </c>
      <c r="H1185" s="24">
        <v>4.7</v>
      </c>
      <c r="I1185" s="24"/>
      <c r="J1185" s="25">
        <f t="shared" si="46"/>
        <v>70.265000000000001</v>
      </c>
      <c r="K1185" s="26"/>
      <c r="L1185" s="76" t="s">
        <v>135</v>
      </c>
    </row>
    <row r="1186" spans="2:12" x14ac:dyDescent="0.2">
      <c r="B1186" s="22"/>
      <c r="C1186" s="22" t="s">
        <v>256</v>
      </c>
      <c r="D1186" s="38" t="s">
        <v>257</v>
      </c>
      <c r="E1186" s="24"/>
      <c r="F1186" s="24">
        <v>1</v>
      </c>
      <c r="G1186" s="24">
        <v>6.38</v>
      </c>
      <c r="H1186" s="24">
        <v>3.95</v>
      </c>
      <c r="I1186" s="24"/>
      <c r="J1186" s="25">
        <f t="shared" si="46"/>
        <v>25.201000000000001</v>
      </c>
      <c r="K1186" s="26"/>
      <c r="L1186" s="76" t="s">
        <v>135</v>
      </c>
    </row>
    <row r="1187" spans="2:12" x14ac:dyDescent="0.2">
      <c r="B1187" s="22"/>
      <c r="C1187" s="22"/>
      <c r="D1187" s="38"/>
      <c r="E1187" s="24"/>
      <c r="F1187" s="24">
        <v>1</v>
      </c>
      <c r="G1187" s="24">
        <v>2.4500000000000002</v>
      </c>
      <c r="H1187" s="24">
        <v>2.7</v>
      </c>
      <c r="I1187" s="24"/>
      <c r="J1187" s="25">
        <f t="shared" si="46"/>
        <v>6.6150000000000011</v>
      </c>
      <c r="K1187" s="26"/>
      <c r="L1187" s="76" t="s">
        <v>135</v>
      </c>
    </row>
    <row r="1188" spans="2:12" x14ac:dyDescent="0.2">
      <c r="B1188" s="22"/>
      <c r="C1188" s="22"/>
      <c r="D1188" s="38"/>
      <c r="E1188" s="24"/>
      <c r="F1188" s="24">
        <v>1</v>
      </c>
      <c r="G1188" s="24">
        <v>1</v>
      </c>
      <c r="H1188" s="24">
        <v>6.5</v>
      </c>
      <c r="I1188" s="24"/>
      <c r="J1188" s="25">
        <f t="shared" si="46"/>
        <v>6.5</v>
      </c>
      <c r="K1188" s="26"/>
      <c r="L1188" s="76" t="s">
        <v>135</v>
      </c>
    </row>
    <row r="1189" spans="2:12" x14ac:dyDescent="0.2">
      <c r="B1189" s="22"/>
      <c r="C1189" s="22"/>
      <c r="D1189" s="38"/>
      <c r="E1189" s="24"/>
      <c r="F1189" s="24">
        <v>1</v>
      </c>
      <c r="G1189" s="24">
        <v>3.08</v>
      </c>
      <c r="H1189" s="24">
        <v>3.65</v>
      </c>
      <c r="I1189" s="24"/>
      <c r="J1189" s="25">
        <f t="shared" si="46"/>
        <v>11.241999999999999</v>
      </c>
      <c r="K1189" s="26"/>
      <c r="L1189" s="76" t="s">
        <v>135</v>
      </c>
    </row>
    <row r="1190" spans="2:12" x14ac:dyDescent="0.2">
      <c r="B1190" s="22"/>
      <c r="C1190" s="22"/>
      <c r="D1190" s="38"/>
      <c r="E1190" s="24"/>
      <c r="F1190" s="24">
        <v>1</v>
      </c>
      <c r="G1190" s="24">
        <v>3.65</v>
      </c>
      <c r="H1190" s="24">
        <v>6.6</v>
      </c>
      <c r="I1190" s="24"/>
      <c r="J1190" s="25">
        <f t="shared" si="46"/>
        <v>24.09</v>
      </c>
      <c r="K1190" s="26"/>
      <c r="L1190" s="76" t="s">
        <v>135</v>
      </c>
    </row>
    <row r="1191" spans="2:12" x14ac:dyDescent="0.2">
      <c r="B1191" s="22"/>
      <c r="C1191" s="22"/>
      <c r="D1191" s="38"/>
      <c r="E1191" s="24"/>
      <c r="F1191" s="24">
        <v>1</v>
      </c>
      <c r="G1191" s="24">
        <v>22.5</v>
      </c>
      <c r="H1191" s="24">
        <v>11.3</v>
      </c>
      <c r="I1191" s="24"/>
      <c r="J1191" s="25">
        <f t="shared" si="46"/>
        <v>254.25000000000003</v>
      </c>
      <c r="K1191" s="26"/>
      <c r="L1191" s="76" t="s">
        <v>135</v>
      </c>
    </row>
    <row r="1192" spans="2:12" x14ac:dyDescent="0.2">
      <c r="B1192" s="22"/>
      <c r="C1192" s="22" t="s">
        <v>258</v>
      </c>
      <c r="D1192" s="38" t="s">
        <v>259</v>
      </c>
      <c r="E1192" s="24"/>
      <c r="F1192" s="24">
        <v>1</v>
      </c>
      <c r="G1192" s="24">
        <v>3.56</v>
      </c>
      <c r="H1192" s="24">
        <v>11.3</v>
      </c>
      <c r="I1192" s="24"/>
      <c r="J1192" s="25">
        <f t="shared" si="46"/>
        <v>40.228000000000002</v>
      </c>
      <c r="K1192" s="26"/>
      <c r="L1192" s="76" t="s">
        <v>135</v>
      </c>
    </row>
    <row r="1193" spans="2:12" x14ac:dyDescent="0.2">
      <c r="B1193" s="22"/>
      <c r="C1193" s="22" t="s">
        <v>260</v>
      </c>
      <c r="D1193" s="38" t="s">
        <v>261</v>
      </c>
      <c r="E1193" s="24"/>
      <c r="F1193" s="24">
        <v>1</v>
      </c>
      <c r="G1193" s="24">
        <v>11.25</v>
      </c>
      <c r="H1193" s="24">
        <v>11.3</v>
      </c>
      <c r="I1193" s="24"/>
      <c r="J1193" s="25">
        <f t="shared" si="46"/>
        <v>127.12500000000001</v>
      </c>
      <c r="K1193" s="26"/>
      <c r="L1193" s="76" t="s">
        <v>135</v>
      </c>
    </row>
    <row r="1194" spans="2:12" x14ac:dyDescent="0.2">
      <c r="B1194" s="22"/>
      <c r="C1194" s="22" t="s">
        <v>262</v>
      </c>
      <c r="D1194" s="38" t="s">
        <v>263</v>
      </c>
      <c r="E1194" s="24"/>
      <c r="F1194" s="24">
        <v>1</v>
      </c>
      <c r="G1194" s="24">
        <v>7.25</v>
      </c>
      <c r="H1194" s="24">
        <v>7.6</v>
      </c>
      <c r="I1194" s="24"/>
      <c r="J1194" s="25">
        <f t="shared" si="46"/>
        <v>55.099999999999994</v>
      </c>
      <c r="K1194" s="26"/>
      <c r="L1194" s="76" t="s">
        <v>135</v>
      </c>
    </row>
    <row r="1195" spans="2:12" x14ac:dyDescent="0.2">
      <c r="B1195" s="22"/>
      <c r="C1195" s="22" t="s">
        <v>264</v>
      </c>
      <c r="D1195" s="38" t="s">
        <v>265</v>
      </c>
      <c r="E1195" s="24"/>
      <c r="F1195" s="24">
        <v>1</v>
      </c>
      <c r="G1195" s="24">
        <v>7.55</v>
      </c>
      <c r="H1195" s="24">
        <v>5.25</v>
      </c>
      <c r="I1195" s="24"/>
      <c r="J1195" s="25">
        <f t="shared" si="46"/>
        <v>39.637499999999996</v>
      </c>
      <c r="K1195" s="26"/>
      <c r="L1195" s="76" t="s">
        <v>135</v>
      </c>
    </row>
    <row r="1196" spans="2:12" x14ac:dyDescent="0.2">
      <c r="B1196" s="22"/>
      <c r="C1196" s="22" t="s">
        <v>266</v>
      </c>
      <c r="D1196" s="38" t="s">
        <v>267</v>
      </c>
      <c r="E1196" s="24"/>
      <c r="F1196" s="24">
        <v>1</v>
      </c>
      <c r="G1196" s="24">
        <v>26.2</v>
      </c>
      <c r="H1196" s="24">
        <v>11.3</v>
      </c>
      <c r="I1196" s="24"/>
      <c r="J1196" s="25">
        <f t="shared" si="46"/>
        <v>296.06</v>
      </c>
      <c r="K1196" s="26"/>
      <c r="L1196" s="76" t="s">
        <v>135</v>
      </c>
    </row>
    <row r="1197" spans="2:12" x14ac:dyDescent="0.2">
      <c r="B1197" s="22"/>
      <c r="C1197" s="22" t="s">
        <v>268</v>
      </c>
      <c r="D1197" s="38" t="s">
        <v>269</v>
      </c>
      <c r="E1197" s="24"/>
      <c r="F1197" s="24">
        <v>1</v>
      </c>
      <c r="G1197" s="24">
        <v>3.41</v>
      </c>
      <c r="H1197" s="24">
        <v>4.7</v>
      </c>
      <c r="I1197" s="24"/>
      <c r="J1197" s="25">
        <f t="shared" si="46"/>
        <v>16.027000000000001</v>
      </c>
      <c r="K1197" s="26"/>
      <c r="L1197" s="76" t="s">
        <v>135</v>
      </c>
    </row>
    <row r="1198" spans="2:12" x14ac:dyDescent="0.2">
      <c r="B1198" s="22"/>
      <c r="C1198" s="22" t="s">
        <v>270</v>
      </c>
      <c r="D1198" s="38" t="s">
        <v>271</v>
      </c>
      <c r="E1198" s="24"/>
      <c r="F1198" s="24">
        <v>1</v>
      </c>
      <c r="G1198" s="24">
        <v>3.41</v>
      </c>
      <c r="H1198" s="24">
        <v>6.4</v>
      </c>
      <c r="I1198" s="24"/>
      <c r="J1198" s="25">
        <f t="shared" si="46"/>
        <v>21.824000000000002</v>
      </c>
      <c r="K1198" s="26"/>
      <c r="L1198" s="76" t="s">
        <v>135</v>
      </c>
    </row>
    <row r="1199" spans="2:12" x14ac:dyDescent="0.2">
      <c r="B1199" s="22"/>
      <c r="C1199" s="22" t="s">
        <v>272</v>
      </c>
      <c r="D1199" s="38" t="s">
        <v>273</v>
      </c>
      <c r="E1199" s="24"/>
      <c r="F1199" s="24">
        <v>1</v>
      </c>
      <c r="G1199" s="24">
        <v>7.4</v>
      </c>
      <c r="H1199" s="24">
        <v>2.5</v>
      </c>
      <c r="I1199" s="24"/>
      <c r="J1199" s="25">
        <f t="shared" si="46"/>
        <v>18.5</v>
      </c>
      <c r="K1199" s="26"/>
      <c r="L1199" s="76" t="s">
        <v>135</v>
      </c>
    </row>
    <row r="1200" spans="2:12" x14ac:dyDescent="0.2">
      <c r="B1200" s="22"/>
      <c r="C1200" s="22" t="s">
        <v>274</v>
      </c>
      <c r="D1200" s="38" t="s">
        <v>275</v>
      </c>
      <c r="E1200" s="24"/>
      <c r="F1200" s="24">
        <v>1</v>
      </c>
      <c r="G1200" s="24">
        <v>14.5</v>
      </c>
      <c r="H1200" s="24">
        <v>11.3</v>
      </c>
      <c r="I1200" s="24"/>
      <c r="J1200" s="25">
        <f t="shared" si="46"/>
        <v>163.85000000000002</v>
      </c>
      <c r="K1200" s="26"/>
      <c r="L1200" s="76" t="s">
        <v>135</v>
      </c>
    </row>
    <row r="1201" spans="2:12" x14ac:dyDescent="0.2">
      <c r="B1201" s="22"/>
      <c r="C1201" s="22"/>
      <c r="D1201" s="38"/>
      <c r="E1201" s="24"/>
      <c r="F1201" s="24">
        <v>1</v>
      </c>
      <c r="G1201" s="24">
        <v>7.1</v>
      </c>
      <c r="H1201" s="24">
        <v>4.5999999999999996</v>
      </c>
      <c r="I1201" s="24"/>
      <c r="J1201" s="25">
        <f t="shared" si="46"/>
        <v>32.659999999999997</v>
      </c>
      <c r="K1201" s="26"/>
      <c r="L1201" s="76" t="s">
        <v>135</v>
      </c>
    </row>
    <row r="1202" spans="2:12" x14ac:dyDescent="0.2">
      <c r="B1202" s="22"/>
      <c r="C1202" s="22" t="s">
        <v>276</v>
      </c>
      <c r="D1202" s="38" t="s">
        <v>277</v>
      </c>
      <c r="E1202" s="24"/>
      <c r="F1202" s="24">
        <v>1</v>
      </c>
      <c r="G1202" s="24">
        <v>7.5</v>
      </c>
      <c r="H1202" s="24">
        <v>4.5999999999999996</v>
      </c>
      <c r="I1202" s="24"/>
      <c r="J1202" s="25">
        <f t="shared" si="46"/>
        <v>34.5</v>
      </c>
      <c r="K1202" s="26"/>
      <c r="L1202" s="76" t="s">
        <v>135</v>
      </c>
    </row>
    <row r="1203" spans="2:12" x14ac:dyDescent="0.2">
      <c r="B1203" s="22"/>
      <c r="C1203" s="22" t="s">
        <v>278</v>
      </c>
      <c r="D1203" s="38" t="s">
        <v>279</v>
      </c>
      <c r="E1203" s="24"/>
      <c r="F1203" s="24">
        <v>1</v>
      </c>
      <c r="G1203" s="24">
        <v>11.17</v>
      </c>
      <c r="H1203" s="24">
        <v>6.1</v>
      </c>
      <c r="I1203" s="24"/>
      <c r="J1203" s="25">
        <f t="shared" si="46"/>
        <v>68.137</v>
      </c>
      <c r="K1203" s="26"/>
      <c r="L1203" s="76" t="s">
        <v>135</v>
      </c>
    </row>
    <row r="1204" spans="2:12" x14ac:dyDescent="0.2">
      <c r="B1204" s="22"/>
      <c r="C1204" s="22"/>
      <c r="D1204" s="38"/>
      <c r="E1204" s="24"/>
      <c r="F1204" s="24">
        <v>1</v>
      </c>
      <c r="G1204" s="24">
        <v>3.62</v>
      </c>
      <c r="H1204" s="24">
        <v>4.6500000000000004</v>
      </c>
      <c r="I1204" s="24"/>
      <c r="J1204" s="25">
        <f t="shared" si="46"/>
        <v>16.833000000000002</v>
      </c>
      <c r="K1204" s="26"/>
      <c r="L1204" s="76" t="s">
        <v>135</v>
      </c>
    </row>
    <row r="1205" spans="2:12" x14ac:dyDescent="0.2">
      <c r="B1205" s="22"/>
      <c r="C1205" s="22"/>
      <c r="D1205" s="38"/>
      <c r="E1205" s="24"/>
      <c r="F1205" s="24">
        <v>1</v>
      </c>
      <c r="G1205" s="24">
        <v>7.42</v>
      </c>
      <c r="H1205" s="24">
        <v>5.2</v>
      </c>
      <c r="I1205" s="24"/>
      <c r="J1205" s="25">
        <f t="shared" si="46"/>
        <v>38.584000000000003</v>
      </c>
      <c r="K1205" s="26"/>
      <c r="L1205" s="76" t="s">
        <v>135</v>
      </c>
    </row>
    <row r="1206" spans="2:12" x14ac:dyDescent="0.2">
      <c r="B1206" s="22"/>
      <c r="C1206" s="22" t="s">
        <v>280</v>
      </c>
      <c r="D1206" s="38" t="s">
        <v>281</v>
      </c>
      <c r="E1206" s="24"/>
      <c r="F1206" s="24">
        <v>1</v>
      </c>
      <c r="G1206" s="24">
        <v>3.75</v>
      </c>
      <c r="H1206" s="24">
        <v>5.2</v>
      </c>
      <c r="I1206" s="24"/>
      <c r="J1206" s="25">
        <f t="shared" si="46"/>
        <v>19.5</v>
      </c>
      <c r="K1206" s="26"/>
      <c r="L1206" s="76" t="s">
        <v>135</v>
      </c>
    </row>
    <row r="1207" spans="2:12" x14ac:dyDescent="0.2">
      <c r="B1207" s="22"/>
      <c r="C1207" s="22" t="s">
        <v>282</v>
      </c>
      <c r="D1207" s="38" t="s">
        <v>283</v>
      </c>
      <c r="E1207" s="24"/>
      <c r="F1207" s="24">
        <v>1</v>
      </c>
      <c r="G1207" s="24">
        <v>11.2</v>
      </c>
      <c r="H1207" s="24">
        <v>11.3</v>
      </c>
      <c r="I1207" s="24"/>
      <c r="J1207" s="25">
        <f t="shared" si="46"/>
        <v>126.56</v>
      </c>
      <c r="K1207" s="26"/>
      <c r="L1207" s="76" t="s">
        <v>135</v>
      </c>
    </row>
    <row r="1208" spans="2:12" x14ac:dyDescent="0.2">
      <c r="B1208" s="22"/>
      <c r="C1208" s="22" t="s">
        <v>284</v>
      </c>
      <c r="D1208" s="38" t="s">
        <v>285</v>
      </c>
      <c r="E1208" s="24"/>
      <c r="F1208" s="24">
        <v>1</v>
      </c>
      <c r="G1208" s="24">
        <v>7.36</v>
      </c>
      <c r="H1208" s="24">
        <v>11.3</v>
      </c>
      <c r="I1208" s="24"/>
      <c r="J1208" s="25">
        <f t="shared" si="46"/>
        <v>83.168000000000006</v>
      </c>
      <c r="K1208" s="26"/>
      <c r="L1208" s="76" t="s">
        <v>135</v>
      </c>
    </row>
    <row r="1209" spans="2:12" x14ac:dyDescent="0.2">
      <c r="B1209" s="22"/>
      <c r="C1209" s="22" t="s">
        <v>286</v>
      </c>
      <c r="D1209" s="38" t="s">
        <v>259</v>
      </c>
      <c r="E1209" s="24"/>
      <c r="F1209" s="24">
        <v>1</v>
      </c>
      <c r="G1209" s="24">
        <v>3.6</v>
      </c>
      <c r="H1209" s="24">
        <v>11.3</v>
      </c>
      <c r="I1209" s="24"/>
      <c r="J1209" s="25">
        <f t="shared" si="46"/>
        <v>40.680000000000007</v>
      </c>
      <c r="K1209" s="26"/>
      <c r="L1209" s="76" t="s">
        <v>135</v>
      </c>
    </row>
    <row r="1210" spans="2:12" x14ac:dyDescent="0.2">
      <c r="B1210" s="22"/>
      <c r="C1210" s="22" t="s">
        <v>287</v>
      </c>
      <c r="D1210" s="38" t="s">
        <v>288</v>
      </c>
      <c r="E1210" s="24"/>
      <c r="F1210" s="24">
        <v>1</v>
      </c>
      <c r="G1210" s="24">
        <v>22.56</v>
      </c>
      <c r="H1210" s="24">
        <v>11.3</v>
      </c>
      <c r="I1210" s="24"/>
      <c r="J1210" s="25">
        <f t="shared" si="46"/>
        <v>254.928</v>
      </c>
      <c r="K1210" s="26"/>
      <c r="L1210" s="76" t="s">
        <v>135</v>
      </c>
    </row>
    <row r="1211" spans="2:12" x14ac:dyDescent="0.2">
      <c r="B1211" s="22"/>
      <c r="C1211" s="22" t="s">
        <v>289</v>
      </c>
      <c r="D1211" s="38" t="s">
        <v>259</v>
      </c>
      <c r="E1211" s="24"/>
      <c r="F1211" s="24">
        <v>1</v>
      </c>
      <c r="G1211" s="24">
        <v>3.54</v>
      </c>
      <c r="H1211" s="24">
        <v>11.3</v>
      </c>
      <c r="I1211" s="24"/>
      <c r="J1211" s="25">
        <f t="shared" si="46"/>
        <v>40.002000000000002</v>
      </c>
      <c r="K1211" s="26"/>
      <c r="L1211" s="76" t="s">
        <v>135</v>
      </c>
    </row>
    <row r="1212" spans="2:12" x14ac:dyDescent="0.2">
      <c r="B1212" s="22"/>
      <c r="C1212" s="22" t="s">
        <v>290</v>
      </c>
      <c r="D1212" s="38" t="s">
        <v>291</v>
      </c>
      <c r="E1212" s="24"/>
      <c r="F1212" s="24">
        <v>1</v>
      </c>
      <c r="G1212" s="24">
        <v>3.72</v>
      </c>
      <c r="H1212" s="24">
        <v>11.3</v>
      </c>
      <c r="I1212" s="24"/>
      <c r="J1212" s="25">
        <f t="shared" si="46"/>
        <v>42.036000000000001</v>
      </c>
      <c r="K1212" s="26"/>
      <c r="L1212" s="76" t="s">
        <v>135</v>
      </c>
    </row>
    <row r="1213" spans="2:12" x14ac:dyDescent="0.2">
      <c r="B1213" s="22"/>
      <c r="C1213" s="22" t="s">
        <v>292</v>
      </c>
      <c r="D1213" s="38" t="s">
        <v>293</v>
      </c>
      <c r="E1213" s="24"/>
      <c r="F1213" s="24">
        <v>1</v>
      </c>
      <c r="G1213" s="24">
        <v>2.35</v>
      </c>
      <c r="H1213" s="24">
        <v>11.3</v>
      </c>
      <c r="I1213" s="24"/>
      <c r="J1213" s="25">
        <f t="shared" ref="J1213:J1237" si="47">+F1213*G1213*H1213</f>
        <v>26.555000000000003</v>
      </c>
      <c r="K1213" s="26"/>
      <c r="L1213" s="76" t="s">
        <v>135</v>
      </c>
    </row>
    <row r="1214" spans="2:12" x14ac:dyDescent="0.2">
      <c r="B1214" s="22"/>
      <c r="C1214" s="22" t="s">
        <v>294</v>
      </c>
      <c r="D1214" s="38" t="s">
        <v>295</v>
      </c>
      <c r="E1214" s="24"/>
      <c r="F1214" s="24">
        <v>1</v>
      </c>
      <c r="G1214" s="24">
        <v>23.47</v>
      </c>
      <c r="H1214" s="24">
        <v>11.3</v>
      </c>
      <c r="I1214" s="24"/>
      <c r="J1214" s="25">
        <f t="shared" si="47"/>
        <v>265.21100000000001</v>
      </c>
      <c r="K1214" s="26"/>
      <c r="L1214" s="76" t="s">
        <v>135</v>
      </c>
    </row>
    <row r="1215" spans="2:12" x14ac:dyDescent="0.2">
      <c r="B1215" s="22"/>
      <c r="C1215" s="22"/>
      <c r="D1215" s="38"/>
      <c r="E1215" s="24"/>
      <c r="F1215" s="24">
        <v>1</v>
      </c>
      <c r="G1215" s="24">
        <v>7.41</v>
      </c>
      <c r="H1215" s="24">
        <v>4.5999999999999996</v>
      </c>
      <c r="I1215" s="24"/>
      <c r="J1215" s="25">
        <f t="shared" si="47"/>
        <v>34.085999999999999</v>
      </c>
      <c r="K1215" s="26"/>
      <c r="L1215" s="76" t="s">
        <v>135</v>
      </c>
    </row>
    <row r="1216" spans="2:12" x14ac:dyDescent="0.2">
      <c r="B1216" s="22"/>
      <c r="C1216" s="22" t="s">
        <v>296</v>
      </c>
      <c r="D1216" s="38" t="s">
        <v>269</v>
      </c>
      <c r="E1216" s="24"/>
      <c r="F1216" s="24">
        <v>1</v>
      </c>
      <c r="G1216" s="24">
        <v>3.46</v>
      </c>
      <c r="H1216" s="24">
        <v>4.72</v>
      </c>
      <c r="I1216" s="24"/>
      <c r="J1216" s="25">
        <f t="shared" si="47"/>
        <v>16.331199999999999</v>
      </c>
      <c r="K1216" s="26"/>
      <c r="L1216" s="76" t="s">
        <v>135</v>
      </c>
    </row>
    <row r="1217" spans="2:12" x14ac:dyDescent="0.2">
      <c r="B1217" s="22"/>
      <c r="C1217" s="22" t="s">
        <v>297</v>
      </c>
      <c r="D1217" s="38" t="s">
        <v>271</v>
      </c>
      <c r="E1217" s="24"/>
      <c r="F1217" s="24">
        <v>1</v>
      </c>
      <c r="G1217" s="24">
        <v>3.46</v>
      </c>
      <c r="H1217" s="24">
        <v>6.26</v>
      </c>
      <c r="I1217" s="24"/>
      <c r="J1217" s="25">
        <f t="shared" si="47"/>
        <v>21.659599999999998</v>
      </c>
      <c r="K1217" s="26"/>
      <c r="L1217" s="76" t="s">
        <v>135</v>
      </c>
    </row>
    <row r="1218" spans="2:12" x14ac:dyDescent="0.2">
      <c r="B1218" s="22"/>
      <c r="C1218" s="22" t="s">
        <v>298</v>
      </c>
      <c r="D1218" s="38" t="s">
        <v>299</v>
      </c>
      <c r="E1218" s="24"/>
      <c r="F1218" s="24">
        <v>1</v>
      </c>
      <c r="G1218" s="24">
        <v>5.75</v>
      </c>
      <c r="H1218" s="24">
        <v>6.88</v>
      </c>
      <c r="I1218" s="24"/>
      <c r="J1218" s="25">
        <f t="shared" si="47"/>
        <v>39.56</v>
      </c>
      <c r="K1218" s="26"/>
      <c r="L1218" s="76" t="s">
        <v>135</v>
      </c>
    </row>
    <row r="1219" spans="2:12" x14ac:dyDescent="0.2">
      <c r="B1219" s="22"/>
      <c r="C1219" s="22"/>
      <c r="D1219" s="38"/>
      <c r="E1219" s="24"/>
      <c r="F1219" s="24">
        <v>1</v>
      </c>
      <c r="G1219" s="24">
        <v>9.0500000000000007</v>
      </c>
      <c r="H1219" s="24">
        <v>2.85</v>
      </c>
      <c r="I1219" s="24"/>
      <c r="J1219" s="25">
        <f t="shared" si="47"/>
        <v>25.792500000000004</v>
      </c>
      <c r="K1219" s="26"/>
      <c r="L1219" s="76" t="s">
        <v>135</v>
      </c>
    </row>
    <row r="1220" spans="2:12" x14ac:dyDescent="0.2">
      <c r="B1220" s="22"/>
      <c r="C1220" s="22" t="s">
        <v>300</v>
      </c>
      <c r="D1220" s="38" t="s">
        <v>301</v>
      </c>
      <c r="E1220" s="24"/>
      <c r="F1220" s="24">
        <v>1</v>
      </c>
      <c r="G1220" s="24">
        <v>3.85</v>
      </c>
      <c r="H1220" s="24">
        <v>4.5999999999999996</v>
      </c>
      <c r="I1220" s="24"/>
      <c r="J1220" s="25">
        <f t="shared" si="47"/>
        <v>17.709999999999997</v>
      </c>
      <c r="K1220" s="26"/>
      <c r="L1220" s="76" t="s">
        <v>135</v>
      </c>
    </row>
    <row r="1221" spans="2:12" x14ac:dyDescent="0.2">
      <c r="B1221" s="22"/>
      <c r="C1221" s="22" t="s">
        <v>302</v>
      </c>
      <c r="D1221" s="38" t="s">
        <v>303</v>
      </c>
      <c r="E1221" s="24"/>
      <c r="F1221" s="24">
        <v>1</v>
      </c>
      <c r="G1221" s="24">
        <v>3.9</v>
      </c>
      <c r="H1221" s="24">
        <v>4.5999999999999996</v>
      </c>
      <c r="I1221" s="24"/>
      <c r="J1221" s="25">
        <f t="shared" si="47"/>
        <v>17.939999999999998</v>
      </c>
      <c r="K1221" s="26"/>
      <c r="L1221" s="76" t="s">
        <v>135</v>
      </c>
    </row>
    <row r="1222" spans="2:12" x14ac:dyDescent="0.2">
      <c r="B1222" s="22"/>
      <c r="C1222" s="22" t="s">
        <v>304</v>
      </c>
      <c r="D1222" s="38" t="s">
        <v>305</v>
      </c>
      <c r="E1222" s="24"/>
      <c r="F1222" s="24">
        <v>1</v>
      </c>
      <c r="G1222" s="24">
        <v>3.65</v>
      </c>
      <c r="H1222" s="24">
        <v>9.36</v>
      </c>
      <c r="I1222" s="24"/>
      <c r="J1222" s="25">
        <f t="shared" si="47"/>
        <v>34.163999999999994</v>
      </c>
      <c r="K1222" s="26"/>
      <c r="L1222" s="76" t="s">
        <v>135</v>
      </c>
    </row>
    <row r="1223" spans="2:12" x14ac:dyDescent="0.2">
      <c r="B1223" s="22"/>
      <c r="C1223" s="22" t="s">
        <v>306</v>
      </c>
      <c r="D1223" s="38" t="s">
        <v>307</v>
      </c>
      <c r="E1223" s="24"/>
      <c r="F1223" s="24">
        <v>1</v>
      </c>
      <c r="G1223" s="24">
        <v>3.65</v>
      </c>
      <c r="H1223" s="24">
        <v>9.36</v>
      </c>
      <c r="I1223" s="24"/>
      <c r="J1223" s="25">
        <f t="shared" si="47"/>
        <v>34.163999999999994</v>
      </c>
      <c r="K1223" s="26"/>
      <c r="L1223" s="76" t="s">
        <v>135</v>
      </c>
    </row>
    <row r="1224" spans="2:12" x14ac:dyDescent="0.2">
      <c r="B1224" s="22"/>
      <c r="C1224" s="22" t="s">
        <v>308</v>
      </c>
      <c r="D1224" s="38" t="s">
        <v>271</v>
      </c>
      <c r="E1224" s="24"/>
      <c r="F1224" s="24">
        <v>1</v>
      </c>
      <c r="G1224" s="24">
        <v>3.65</v>
      </c>
      <c r="H1224" s="24">
        <v>9.36</v>
      </c>
      <c r="I1224" s="24"/>
      <c r="J1224" s="25">
        <f t="shared" si="47"/>
        <v>34.163999999999994</v>
      </c>
      <c r="K1224" s="26"/>
      <c r="L1224" s="76" t="s">
        <v>135</v>
      </c>
    </row>
    <row r="1225" spans="2:12" x14ac:dyDescent="0.2">
      <c r="B1225" s="22"/>
      <c r="C1225" s="22" t="s">
        <v>309</v>
      </c>
      <c r="D1225" s="38" t="s">
        <v>310</v>
      </c>
      <c r="E1225" s="24"/>
      <c r="F1225" s="24">
        <v>1</v>
      </c>
      <c r="G1225" s="24">
        <v>3.65</v>
      </c>
      <c r="H1225" s="24">
        <v>9.36</v>
      </c>
      <c r="I1225" s="24"/>
      <c r="J1225" s="25">
        <f t="shared" si="47"/>
        <v>34.163999999999994</v>
      </c>
      <c r="K1225" s="26"/>
      <c r="L1225" s="76" t="s">
        <v>135</v>
      </c>
    </row>
    <row r="1226" spans="2:12" x14ac:dyDescent="0.2">
      <c r="B1226" s="22"/>
      <c r="C1226" s="22" t="s">
        <v>311</v>
      </c>
      <c r="D1226" s="38" t="s">
        <v>312</v>
      </c>
      <c r="E1226" s="24"/>
      <c r="F1226" s="24">
        <v>1</v>
      </c>
      <c r="G1226" s="24">
        <v>3.65</v>
      </c>
      <c r="H1226" s="24">
        <v>6.12</v>
      </c>
      <c r="I1226" s="24"/>
      <c r="J1226" s="25">
        <f t="shared" si="47"/>
        <v>22.338000000000001</v>
      </c>
      <c r="K1226" s="26"/>
      <c r="L1226" s="76" t="s">
        <v>135</v>
      </c>
    </row>
    <row r="1227" spans="2:12" x14ac:dyDescent="0.2">
      <c r="B1227" s="22"/>
      <c r="C1227" s="22" t="s">
        <v>313</v>
      </c>
      <c r="D1227" s="38" t="s">
        <v>303</v>
      </c>
      <c r="E1227" s="24"/>
      <c r="F1227" s="24">
        <v>1</v>
      </c>
      <c r="G1227" s="24">
        <v>3.65</v>
      </c>
      <c r="H1227" s="24">
        <v>3.17</v>
      </c>
      <c r="I1227" s="24"/>
      <c r="J1227" s="25">
        <f t="shared" si="47"/>
        <v>11.570499999999999</v>
      </c>
      <c r="K1227" s="26"/>
      <c r="L1227" s="76" t="s">
        <v>135</v>
      </c>
    </row>
    <row r="1228" spans="2:12" x14ac:dyDescent="0.2">
      <c r="B1228" s="22"/>
      <c r="C1228" s="22" t="s">
        <v>314</v>
      </c>
      <c r="D1228" s="38" t="s">
        <v>315</v>
      </c>
      <c r="E1228" s="24"/>
      <c r="F1228" s="24">
        <v>1</v>
      </c>
      <c r="G1228" s="24">
        <v>3.65</v>
      </c>
      <c r="H1228" s="24">
        <v>6.12</v>
      </c>
      <c r="I1228" s="24"/>
      <c r="J1228" s="25">
        <f t="shared" si="47"/>
        <v>22.338000000000001</v>
      </c>
      <c r="K1228" s="26"/>
      <c r="L1228" s="76" t="s">
        <v>135</v>
      </c>
    </row>
    <row r="1229" spans="2:12" x14ac:dyDescent="0.2">
      <c r="B1229" s="22"/>
      <c r="C1229" s="22"/>
      <c r="D1229" s="38"/>
      <c r="E1229" s="24"/>
      <c r="F1229" s="24">
        <v>1</v>
      </c>
      <c r="G1229" s="24">
        <v>3.65</v>
      </c>
      <c r="H1229" s="24">
        <v>9.3000000000000007</v>
      </c>
      <c r="I1229" s="24"/>
      <c r="J1229" s="25">
        <f t="shared" si="47"/>
        <v>33.945</v>
      </c>
      <c r="K1229" s="26"/>
      <c r="L1229" s="76" t="s">
        <v>135</v>
      </c>
    </row>
    <row r="1230" spans="2:12" x14ac:dyDescent="0.2">
      <c r="B1230" s="22"/>
      <c r="C1230" s="22" t="s">
        <v>316</v>
      </c>
      <c r="D1230" s="38" t="s">
        <v>303</v>
      </c>
      <c r="E1230" s="24"/>
      <c r="F1230" s="24">
        <v>1</v>
      </c>
      <c r="G1230" s="24">
        <v>3.65</v>
      </c>
      <c r="H1230" s="24">
        <v>3.17</v>
      </c>
      <c r="I1230" s="24"/>
      <c r="J1230" s="25">
        <f t="shared" si="47"/>
        <v>11.570499999999999</v>
      </c>
      <c r="K1230" s="26"/>
      <c r="L1230" s="76" t="s">
        <v>135</v>
      </c>
    </row>
    <row r="1231" spans="2:12" x14ac:dyDescent="0.2">
      <c r="B1231" s="22"/>
      <c r="C1231" s="22" t="s">
        <v>317</v>
      </c>
      <c r="D1231" s="38" t="s">
        <v>318</v>
      </c>
      <c r="E1231" s="24"/>
      <c r="F1231" s="24">
        <v>1</v>
      </c>
      <c r="G1231" s="24">
        <v>3.65</v>
      </c>
      <c r="H1231" s="24">
        <v>9.3000000000000007</v>
      </c>
      <c r="I1231" s="24"/>
      <c r="J1231" s="25">
        <f t="shared" si="47"/>
        <v>33.945</v>
      </c>
      <c r="K1231" s="26"/>
      <c r="L1231" s="76" t="s">
        <v>135</v>
      </c>
    </row>
    <row r="1232" spans="2:12" x14ac:dyDescent="0.2">
      <c r="B1232" s="22"/>
      <c r="C1232" s="22" t="s">
        <v>319</v>
      </c>
      <c r="D1232" s="38" t="s">
        <v>320</v>
      </c>
      <c r="E1232" s="24"/>
      <c r="F1232" s="24">
        <v>1</v>
      </c>
      <c r="G1232" s="24">
        <v>11.15</v>
      </c>
      <c r="H1232" s="24">
        <v>9.3000000000000007</v>
      </c>
      <c r="I1232" s="24"/>
      <c r="J1232" s="25">
        <f t="shared" si="47"/>
        <v>103.69500000000001</v>
      </c>
      <c r="K1232" s="26"/>
      <c r="L1232" s="76" t="s">
        <v>135</v>
      </c>
    </row>
    <row r="1233" spans="2:12" x14ac:dyDescent="0.2">
      <c r="B1233" s="22"/>
      <c r="C1233" s="22" t="s">
        <v>321</v>
      </c>
      <c r="D1233" s="38" t="s">
        <v>322</v>
      </c>
      <c r="E1233" s="24"/>
      <c r="F1233" s="24">
        <v>1</v>
      </c>
      <c r="G1233" s="24">
        <v>18.649999999999999</v>
      </c>
      <c r="H1233" s="24">
        <v>9.3000000000000007</v>
      </c>
      <c r="I1233" s="24"/>
      <c r="J1233" s="25">
        <f t="shared" si="47"/>
        <v>173.44499999999999</v>
      </c>
      <c r="K1233" s="26"/>
      <c r="L1233" s="76" t="s">
        <v>135</v>
      </c>
    </row>
    <row r="1234" spans="2:12" x14ac:dyDescent="0.2">
      <c r="B1234" s="22"/>
      <c r="C1234" s="22" t="s">
        <v>323</v>
      </c>
      <c r="D1234" s="38" t="s">
        <v>324</v>
      </c>
      <c r="E1234" s="24"/>
      <c r="F1234" s="24">
        <v>1</v>
      </c>
      <c r="G1234" s="24">
        <v>4.9000000000000004</v>
      </c>
      <c r="H1234" s="24">
        <v>2.5</v>
      </c>
      <c r="I1234" s="24"/>
      <c r="J1234" s="25">
        <f t="shared" si="47"/>
        <v>12.25</v>
      </c>
      <c r="K1234" s="26"/>
      <c r="L1234" s="76" t="s">
        <v>135</v>
      </c>
    </row>
    <row r="1235" spans="2:12" ht="25.5" x14ac:dyDescent="0.2">
      <c r="B1235" s="22" t="str">
        <f>'Presup '!C87</f>
        <v>12.6</v>
      </c>
      <c r="C1235" s="22"/>
      <c r="D1235" s="23" t="str">
        <f>'Presup '!D87</f>
        <v>CEMENTO RODILLADO Hormigón visto rodillado en escaleras de incendio</v>
      </c>
      <c r="E1235" s="24" t="str">
        <f>'Presup '!E87</f>
        <v>m2</v>
      </c>
      <c r="F1235" s="24"/>
      <c r="G1235" s="24"/>
      <c r="H1235" s="24"/>
      <c r="I1235" s="24"/>
      <c r="J1235" s="25"/>
      <c r="K1235" s="26">
        <f>SUM(J1236:J1237)</f>
        <v>120.1088</v>
      </c>
      <c r="L1235" s="76" t="s">
        <v>135</v>
      </c>
    </row>
    <row r="1236" spans="2:12" x14ac:dyDescent="0.2">
      <c r="B1236" s="22"/>
      <c r="C1236" s="22"/>
      <c r="D1236" s="23"/>
      <c r="E1236" s="24"/>
      <c r="F1236" s="24">
        <v>12</v>
      </c>
      <c r="G1236" s="24">
        <v>6.92</v>
      </c>
      <c r="H1236" s="24">
        <v>1.1200000000000001</v>
      </c>
      <c r="I1236" s="24"/>
      <c r="J1236" s="25">
        <f t="shared" si="47"/>
        <v>93.004800000000003</v>
      </c>
      <c r="K1236" s="26"/>
      <c r="L1236" s="76" t="s">
        <v>135</v>
      </c>
    </row>
    <row r="1237" spans="2:12" x14ac:dyDescent="0.2">
      <c r="B1237" s="22"/>
      <c r="C1237" s="22"/>
      <c r="D1237" s="23"/>
      <c r="E1237" s="24"/>
      <c r="F1237" s="24">
        <v>2</v>
      </c>
      <c r="G1237" s="24">
        <v>12.1</v>
      </c>
      <c r="H1237" s="24">
        <v>1.1200000000000001</v>
      </c>
      <c r="I1237" s="24"/>
      <c r="J1237" s="25">
        <f t="shared" si="47"/>
        <v>27.104000000000003</v>
      </c>
      <c r="K1237" s="26"/>
      <c r="L1237" s="76" t="s">
        <v>135</v>
      </c>
    </row>
    <row r="1238" spans="2:12" ht="25.5" x14ac:dyDescent="0.2">
      <c r="B1238" s="22" t="str">
        <f>'Presup '!C88</f>
        <v>12.7</v>
      </c>
      <c r="C1238" s="22"/>
      <c r="D1238" s="23" t="str">
        <f>'Presup '!D88</f>
        <v>PISO FLOTANTE - HDF melamínico 8 mm / abrasión tipo AC-5</v>
      </c>
      <c r="E1238" s="24" t="str">
        <f>'Presup '!E88</f>
        <v>m2</v>
      </c>
      <c r="F1238" s="24"/>
      <c r="G1238" s="24"/>
      <c r="H1238" s="24"/>
      <c r="I1238" s="24"/>
      <c r="J1238" s="25"/>
      <c r="K1238" s="26">
        <f>SUM(J1239:J1288)</f>
        <v>3443.5112000000013</v>
      </c>
      <c r="L1238" s="76" t="s">
        <v>135</v>
      </c>
    </row>
    <row r="1239" spans="2:12" x14ac:dyDescent="0.2">
      <c r="B1239" s="22"/>
      <c r="C1239" s="22" t="s">
        <v>240</v>
      </c>
      <c r="D1239" s="38" t="s">
        <v>241</v>
      </c>
      <c r="E1239" s="24"/>
      <c r="F1239" s="24">
        <v>1</v>
      </c>
      <c r="G1239" s="24">
        <v>3.67</v>
      </c>
      <c r="H1239" s="24">
        <v>4.6500000000000004</v>
      </c>
      <c r="I1239" s="24"/>
      <c r="J1239" s="25">
        <f t="shared" ref="J1239:J1288" si="48">+F1239*G1239*H1239</f>
        <v>17.0655</v>
      </c>
      <c r="K1239" s="26"/>
      <c r="L1239" s="76" t="s">
        <v>135</v>
      </c>
    </row>
    <row r="1240" spans="2:12" x14ac:dyDescent="0.2">
      <c r="B1240" s="22"/>
      <c r="C1240" s="22" t="s">
        <v>242</v>
      </c>
      <c r="D1240" s="38" t="s">
        <v>243</v>
      </c>
      <c r="E1240" s="24"/>
      <c r="F1240" s="24">
        <v>1</v>
      </c>
      <c r="G1240" s="24">
        <v>3.65</v>
      </c>
      <c r="H1240" s="24">
        <v>4.6500000000000004</v>
      </c>
      <c r="I1240" s="24"/>
      <c r="J1240" s="25">
        <f t="shared" si="48"/>
        <v>16.9725</v>
      </c>
      <c r="K1240" s="26"/>
      <c r="L1240" s="76" t="s">
        <v>135</v>
      </c>
    </row>
    <row r="1241" spans="2:12" x14ac:dyDescent="0.2">
      <c r="B1241" s="22"/>
      <c r="C1241" s="22" t="s">
        <v>244</v>
      </c>
      <c r="D1241" s="38" t="s">
        <v>245</v>
      </c>
      <c r="E1241" s="24"/>
      <c r="F1241" s="24">
        <v>1</v>
      </c>
      <c r="G1241" s="24">
        <v>7.52</v>
      </c>
      <c r="H1241" s="24">
        <v>3.87</v>
      </c>
      <c r="I1241" s="24"/>
      <c r="J1241" s="25">
        <f t="shared" si="48"/>
        <v>29.102399999999999</v>
      </c>
      <c r="K1241" s="26"/>
      <c r="L1241" s="76" t="s">
        <v>135</v>
      </c>
    </row>
    <row r="1242" spans="2:12" x14ac:dyDescent="0.2">
      <c r="B1242" s="22"/>
      <c r="C1242" s="22" t="s">
        <v>246</v>
      </c>
      <c r="D1242" s="38" t="s">
        <v>247</v>
      </c>
      <c r="E1242" s="24"/>
      <c r="F1242" s="24">
        <v>1</v>
      </c>
      <c r="G1242" s="24">
        <v>7.45</v>
      </c>
      <c r="H1242" s="24">
        <v>8.83</v>
      </c>
      <c r="I1242" s="24"/>
      <c r="J1242" s="25">
        <f t="shared" si="48"/>
        <v>65.783500000000004</v>
      </c>
      <c r="K1242" s="26"/>
      <c r="L1242" s="76" t="s">
        <v>135</v>
      </c>
    </row>
    <row r="1243" spans="2:12" x14ac:dyDescent="0.2">
      <c r="B1243" s="22"/>
      <c r="C1243" s="22"/>
      <c r="D1243" s="38"/>
      <c r="E1243" s="24"/>
      <c r="F1243" s="24">
        <v>1</v>
      </c>
      <c r="G1243" s="24">
        <v>7.4</v>
      </c>
      <c r="H1243" s="24">
        <v>3.63</v>
      </c>
      <c r="I1243" s="24"/>
      <c r="J1243" s="25">
        <f t="shared" si="48"/>
        <v>26.862000000000002</v>
      </c>
      <c r="K1243" s="26"/>
      <c r="L1243" s="76" t="s">
        <v>135</v>
      </c>
    </row>
    <row r="1244" spans="2:12" x14ac:dyDescent="0.2">
      <c r="B1244" s="22"/>
      <c r="C1244" s="22"/>
      <c r="D1244" s="38"/>
      <c r="E1244" s="24"/>
      <c r="F1244" s="24">
        <v>1</v>
      </c>
      <c r="G1244" s="24">
        <v>5.17</v>
      </c>
      <c r="H1244" s="24">
        <v>1.39</v>
      </c>
      <c r="I1244" s="24"/>
      <c r="J1244" s="25">
        <f t="shared" si="48"/>
        <v>7.1862999999999992</v>
      </c>
      <c r="K1244" s="26"/>
      <c r="L1244" s="76" t="s">
        <v>135</v>
      </c>
    </row>
    <row r="1245" spans="2:12" x14ac:dyDescent="0.2">
      <c r="B1245" s="22"/>
      <c r="C1245" s="22" t="s">
        <v>248</v>
      </c>
      <c r="D1245" s="38" t="s">
        <v>249</v>
      </c>
      <c r="E1245" s="24"/>
      <c r="F1245" s="24">
        <v>1</v>
      </c>
      <c r="G1245" s="24">
        <v>42.86</v>
      </c>
      <c r="H1245" s="24">
        <v>8.6199999999999992</v>
      </c>
      <c r="I1245" s="24"/>
      <c r="J1245" s="25">
        <f t="shared" si="48"/>
        <v>369.45319999999998</v>
      </c>
      <c r="K1245" s="26"/>
      <c r="L1245" s="76" t="s">
        <v>135</v>
      </c>
    </row>
    <row r="1246" spans="2:12" x14ac:dyDescent="0.2">
      <c r="B1246" s="22"/>
      <c r="C1246" s="22" t="s">
        <v>250</v>
      </c>
      <c r="D1246" s="38" t="s">
        <v>251</v>
      </c>
      <c r="E1246" s="24"/>
      <c r="F1246" s="24">
        <v>1</v>
      </c>
      <c r="G1246" s="24">
        <v>7.05</v>
      </c>
      <c r="H1246" s="24">
        <v>15.9</v>
      </c>
      <c r="I1246" s="24"/>
      <c r="J1246" s="25">
        <f t="shared" si="48"/>
        <v>112.095</v>
      </c>
      <c r="K1246" s="26"/>
      <c r="L1246" s="76" t="s">
        <v>135</v>
      </c>
    </row>
    <row r="1247" spans="2:12" x14ac:dyDescent="0.2">
      <c r="B1247" s="22"/>
      <c r="C1247" s="22" t="s">
        <v>252</v>
      </c>
      <c r="D1247" s="38" t="s">
        <v>253</v>
      </c>
      <c r="E1247" s="24"/>
      <c r="F1247" s="24">
        <v>1</v>
      </c>
      <c r="G1247" s="24">
        <v>7.4</v>
      </c>
      <c r="H1247" s="24">
        <v>11.3</v>
      </c>
      <c r="I1247" s="24"/>
      <c r="J1247" s="25">
        <f t="shared" si="48"/>
        <v>83.62</v>
      </c>
      <c r="K1247" s="26"/>
      <c r="L1247" s="76" t="s">
        <v>135</v>
      </c>
    </row>
    <row r="1248" spans="2:12" x14ac:dyDescent="0.2">
      <c r="B1248" s="22"/>
      <c r="C1248" s="22" t="s">
        <v>256</v>
      </c>
      <c r="D1248" s="38" t="s">
        <v>257</v>
      </c>
      <c r="E1248" s="24"/>
      <c r="F1248" s="24">
        <v>1</v>
      </c>
      <c r="G1248" s="24">
        <v>6.38</v>
      </c>
      <c r="H1248" s="24">
        <v>3.95</v>
      </c>
      <c r="I1248" s="24"/>
      <c r="J1248" s="25">
        <f t="shared" si="48"/>
        <v>25.201000000000001</v>
      </c>
      <c r="K1248" s="26"/>
      <c r="L1248" s="76" t="s">
        <v>135</v>
      </c>
    </row>
    <row r="1249" spans="2:12" x14ac:dyDescent="0.2">
      <c r="B1249" s="22"/>
      <c r="C1249" s="22"/>
      <c r="D1249" s="38"/>
      <c r="E1249" s="24"/>
      <c r="F1249" s="24">
        <v>1</v>
      </c>
      <c r="G1249" s="24">
        <v>2.4500000000000002</v>
      </c>
      <c r="H1249" s="24">
        <v>2.7</v>
      </c>
      <c r="I1249" s="24"/>
      <c r="J1249" s="25">
        <f t="shared" si="48"/>
        <v>6.6150000000000011</v>
      </c>
      <c r="K1249" s="26"/>
      <c r="L1249" s="76" t="s">
        <v>135</v>
      </c>
    </row>
    <row r="1250" spans="2:12" x14ac:dyDescent="0.2">
      <c r="B1250" s="22"/>
      <c r="C1250" s="22"/>
      <c r="D1250" s="38"/>
      <c r="E1250" s="24"/>
      <c r="F1250" s="24">
        <v>1</v>
      </c>
      <c r="G1250" s="24">
        <v>1</v>
      </c>
      <c r="H1250" s="24">
        <v>6.5</v>
      </c>
      <c r="I1250" s="24"/>
      <c r="J1250" s="25">
        <f t="shared" si="48"/>
        <v>6.5</v>
      </c>
      <c r="K1250" s="26"/>
      <c r="L1250" s="76" t="s">
        <v>135</v>
      </c>
    </row>
    <row r="1251" spans="2:12" x14ac:dyDescent="0.2">
      <c r="B1251" s="22"/>
      <c r="C1251" s="22"/>
      <c r="D1251" s="38"/>
      <c r="E1251" s="24"/>
      <c r="F1251" s="24">
        <v>1</v>
      </c>
      <c r="G1251" s="24">
        <v>3.08</v>
      </c>
      <c r="H1251" s="24">
        <v>3.65</v>
      </c>
      <c r="I1251" s="24"/>
      <c r="J1251" s="25">
        <f t="shared" si="48"/>
        <v>11.241999999999999</v>
      </c>
      <c r="K1251" s="26"/>
      <c r="L1251" s="76" t="s">
        <v>135</v>
      </c>
    </row>
    <row r="1252" spans="2:12" x14ac:dyDescent="0.2">
      <c r="B1252" s="22"/>
      <c r="C1252" s="22"/>
      <c r="D1252" s="38"/>
      <c r="E1252" s="24"/>
      <c r="F1252" s="24">
        <v>1</v>
      </c>
      <c r="G1252" s="24">
        <v>3.65</v>
      </c>
      <c r="H1252" s="24">
        <v>6.6</v>
      </c>
      <c r="I1252" s="24"/>
      <c r="J1252" s="25">
        <f t="shared" si="48"/>
        <v>24.09</v>
      </c>
      <c r="K1252" s="26"/>
      <c r="L1252" s="76" t="s">
        <v>135</v>
      </c>
    </row>
    <row r="1253" spans="2:12" x14ac:dyDescent="0.2">
      <c r="B1253" s="22"/>
      <c r="C1253" s="22"/>
      <c r="D1253" s="38"/>
      <c r="E1253" s="24"/>
      <c r="F1253" s="24">
        <v>1</v>
      </c>
      <c r="G1253" s="24">
        <v>22.5</v>
      </c>
      <c r="H1253" s="24">
        <v>11.3</v>
      </c>
      <c r="I1253" s="24"/>
      <c r="J1253" s="25">
        <f t="shared" si="48"/>
        <v>254.25000000000003</v>
      </c>
      <c r="K1253" s="26"/>
      <c r="L1253" s="76" t="s">
        <v>135</v>
      </c>
    </row>
    <row r="1254" spans="2:12" x14ac:dyDescent="0.2">
      <c r="B1254" s="22"/>
      <c r="C1254" s="22" t="s">
        <v>258</v>
      </c>
      <c r="D1254" s="38" t="s">
        <v>259</v>
      </c>
      <c r="E1254" s="24"/>
      <c r="F1254" s="24">
        <v>1</v>
      </c>
      <c r="G1254" s="24">
        <v>3.56</v>
      </c>
      <c r="H1254" s="24">
        <v>11.3</v>
      </c>
      <c r="I1254" s="24"/>
      <c r="J1254" s="25">
        <f t="shared" si="48"/>
        <v>40.228000000000002</v>
      </c>
      <c r="K1254" s="26"/>
      <c r="L1254" s="76" t="s">
        <v>135</v>
      </c>
    </row>
    <row r="1255" spans="2:12" x14ac:dyDescent="0.2">
      <c r="B1255" s="22"/>
      <c r="C1255" s="22" t="s">
        <v>260</v>
      </c>
      <c r="D1255" s="38" t="s">
        <v>261</v>
      </c>
      <c r="E1255" s="24"/>
      <c r="F1255" s="24">
        <v>1</v>
      </c>
      <c r="G1255" s="24">
        <v>11.25</v>
      </c>
      <c r="H1255" s="24">
        <v>11.3</v>
      </c>
      <c r="I1255" s="24"/>
      <c r="J1255" s="25">
        <f t="shared" si="48"/>
        <v>127.12500000000001</v>
      </c>
      <c r="K1255" s="26"/>
      <c r="L1255" s="76" t="s">
        <v>135</v>
      </c>
    </row>
    <row r="1256" spans="2:12" x14ac:dyDescent="0.2">
      <c r="B1256" s="22"/>
      <c r="C1256" s="22" t="s">
        <v>262</v>
      </c>
      <c r="D1256" s="38" t="s">
        <v>263</v>
      </c>
      <c r="E1256" s="24"/>
      <c r="F1256" s="24">
        <v>1</v>
      </c>
      <c r="G1256" s="24">
        <v>7.25</v>
      </c>
      <c r="H1256" s="24">
        <v>7.6</v>
      </c>
      <c r="I1256" s="24"/>
      <c r="J1256" s="25">
        <f t="shared" si="48"/>
        <v>55.099999999999994</v>
      </c>
      <c r="K1256" s="26"/>
      <c r="L1256" s="76" t="s">
        <v>135</v>
      </c>
    </row>
    <row r="1257" spans="2:12" x14ac:dyDescent="0.2">
      <c r="B1257" s="22"/>
      <c r="C1257" s="22" t="s">
        <v>264</v>
      </c>
      <c r="D1257" s="38" t="s">
        <v>265</v>
      </c>
      <c r="E1257" s="24"/>
      <c r="F1257" s="24">
        <v>1</v>
      </c>
      <c r="G1257" s="24">
        <v>7.55</v>
      </c>
      <c r="H1257" s="24">
        <v>5.25</v>
      </c>
      <c r="I1257" s="24"/>
      <c r="J1257" s="25">
        <f t="shared" si="48"/>
        <v>39.637499999999996</v>
      </c>
      <c r="K1257" s="26"/>
      <c r="L1257" s="76" t="s">
        <v>135</v>
      </c>
    </row>
    <row r="1258" spans="2:12" x14ac:dyDescent="0.2">
      <c r="B1258" s="22"/>
      <c r="C1258" s="22" t="s">
        <v>266</v>
      </c>
      <c r="D1258" s="38" t="s">
        <v>267</v>
      </c>
      <c r="E1258" s="24"/>
      <c r="F1258" s="24">
        <v>1</v>
      </c>
      <c r="G1258" s="24">
        <v>26.2</v>
      </c>
      <c r="H1258" s="24">
        <v>11.3</v>
      </c>
      <c r="I1258" s="24"/>
      <c r="J1258" s="25">
        <f t="shared" si="48"/>
        <v>296.06</v>
      </c>
      <c r="K1258" s="26"/>
      <c r="L1258" s="76" t="s">
        <v>135</v>
      </c>
    </row>
    <row r="1259" spans="2:12" x14ac:dyDescent="0.2">
      <c r="B1259" s="22"/>
      <c r="C1259" s="22" t="s">
        <v>268</v>
      </c>
      <c r="D1259" s="38" t="s">
        <v>269</v>
      </c>
      <c r="E1259" s="24"/>
      <c r="F1259" s="24">
        <v>1</v>
      </c>
      <c r="G1259" s="24">
        <v>3.41</v>
      </c>
      <c r="H1259" s="24">
        <v>4.7</v>
      </c>
      <c r="I1259" s="24"/>
      <c r="J1259" s="25">
        <f t="shared" si="48"/>
        <v>16.027000000000001</v>
      </c>
      <c r="K1259" s="26"/>
      <c r="L1259" s="76" t="s">
        <v>135</v>
      </c>
    </row>
    <row r="1260" spans="2:12" x14ac:dyDescent="0.2">
      <c r="B1260" s="22"/>
      <c r="C1260" s="22" t="s">
        <v>270</v>
      </c>
      <c r="D1260" s="38" t="s">
        <v>271</v>
      </c>
      <c r="E1260" s="24"/>
      <c r="F1260" s="24">
        <v>1</v>
      </c>
      <c r="G1260" s="24">
        <v>3.41</v>
      </c>
      <c r="H1260" s="24">
        <v>6.4</v>
      </c>
      <c r="I1260" s="24"/>
      <c r="J1260" s="25">
        <f t="shared" si="48"/>
        <v>21.824000000000002</v>
      </c>
      <c r="K1260" s="26"/>
      <c r="L1260" s="76" t="s">
        <v>135</v>
      </c>
    </row>
    <row r="1261" spans="2:12" x14ac:dyDescent="0.2">
      <c r="B1261" s="22"/>
      <c r="C1261" s="22" t="s">
        <v>272</v>
      </c>
      <c r="D1261" s="38" t="s">
        <v>273</v>
      </c>
      <c r="E1261" s="24"/>
      <c r="F1261" s="24">
        <v>1</v>
      </c>
      <c r="G1261" s="24">
        <v>7.4</v>
      </c>
      <c r="H1261" s="24">
        <v>2.5</v>
      </c>
      <c r="I1261" s="24"/>
      <c r="J1261" s="25">
        <f t="shared" si="48"/>
        <v>18.5</v>
      </c>
      <c r="K1261" s="26"/>
      <c r="L1261" s="76" t="s">
        <v>135</v>
      </c>
    </row>
    <row r="1262" spans="2:12" x14ac:dyDescent="0.2">
      <c r="B1262" s="22"/>
      <c r="C1262" s="22" t="s">
        <v>274</v>
      </c>
      <c r="D1262" s="38" t="s">
        <v>275</v>
      </c>
      <c r="E1262" s="24"/>
      <c r="F1262" s="24">
        <v>1</v>
      </c>
      <c r="G1262" s="24">
        <v>14.5</v>
      </c>
      <c r="H1262" s="24">
        <v>11.3</v>
      </c>
      <c r="I1262" s="24"/>
      <c r="J1262" s="25">
        <f t="shared" si="48"/>
        <v>163.85000000000002</v>
      </c>
      <c r="K1262" s="26"/>
      <c r="L1262" s="76" t="s">
        <v>135</v>
      </c>
    </row>
    <row r="1263" spans="2:12" x14ac:dyDescent="0.2">
      <c r="B1263" s="22"/>
      <c r="C1263" s="22"/>
      <c r="D1263" s="38"/>
      <c r="E1263" s="24"/>
      <c r="F1263" s="24">
        <v>1</v>
      </c>
      <c r="G1263" s="24">
        <v>7.1</v>
      </c>
      <c r="H1263" s="24">
        <v>4.5999999999999996</v>
      </c>
      <c r="I1263" s="24"/>
      <c r="J1263" s="25">
        <f t="shared" si="48"/>
        <v>32.659999999999997</v>
      </c>
      <c r="K1263" s="26"/>
      <c r="L1263" s="76" t="s">
        <v>135</v>
      </c>
    </row>
    <row r="1264" spans="2:12" x14ac:dyDescent="0.2">
      <c r="B1264" s="22"/>
      <c r="C1264" s="22" t="s">
        <v>276</v>
      </c>
      <c r="D1264" s="38" t="s">
        <v>277</v>
      </c>
      <c r="E1264" s="24"/>
      <c r="F1264" s="24">
        <v>1</v>
      </c>
      <c r="G1264" s="24">
        <v>7.5</v>
      </c>
      <c r="H1264" s="24">
        <v>4.5999999999999996</v>
      </c>
      <c r="I1264" s="24"/>
      <c r="J1264" s="25">
        <f t="shared" si="48"/>
        <v>34.5</v>
      </c>
      <c r="K1264" s="26"/>
      <c r="L1264" s="76" t="s">
        <v>135</v>
      </c>
    </row>
    <row r="1265" spans="2:12" x14ac:dyDescent="0.2">
      <c r="B1265" s="22"/>
      <c r="C1265" s="22" t="s">
        <v>278</v>
      </c>
      <c r="D1265" s="38" t="s">
        <v>279</v>
      </c>
      <c r="E1265" s="24"/>
      <c r="F1265" s="24">
        <v>1</v>
      </c>
      <c r="G1265" s="24">
        <v>11.17</v>
      </c>
      <c r="H1265" s="24">
        <v>6.1</v>
      </c>
      <c r="I1265" s="24"/>
      <c r="J1265" s="25">
        <f t="shared" si="48"/>
        <v>68.137</v>
      </c>
      <c r="K1265" s="26"/>
      <c r="L1265" s="76" t="s">
        <v>135</v>
      </c>
    </row>
    <row r="1266" spans="2:12" x14ac:dyDescent="0.2">
      <c r="B1266" s="22"/>
      <c r="C1266" s="22"/>
      <c r="D1266" s="38"/>
      <c r="E1266" s="24"/>
      <c r="F1266" s="24">
        <v>1</v>
      </c>
      <c r="G1266" s="24">
        <v>3.62</v>
      </c>
      <c r="H1266" s="24">
        <v>4.6500000000000004</v>
      </c>
      <c r="I1266" s="24"/>
      <c r="J1266" s="25">
        <f t="shared" si="48"/>
        <v>16.833000000000002</v>
      </c>
      <c r="K1266" s="26"/>
      <c r="L1266" s="76" t="s">
        <v>135</v>
      </c>
    </row>
    <row r="1267" spans="2:12" x14ac:dyDescent="0.2">
      <c r="B1267" s="22"/>
      <c r="C1267" s="22"/>
      <c r="D1267" s="38"/>
      <c r="E1267" s="24"/>
      <c r="F1267" s="24">
        <v>1</v>
      </c>
      <c r="G1267" s="24">
        <v>7.42</v>
      </c>
      <c r="H1267" s="24">
        <v>5.2</v>
      </c>
      <c r="I1267" s="24"/>
      <c r="J1267" s="25">
        <f t="shared" si="48"/>
        <v>38.584000000000003</v>
      </c>
      <c r="K1267" s="26"/>
      <c r="L1267" s="76" t="s">
        <v>135</v>
      </c>
    </row>
    <row r="1268" spans="2:12" x14ac:dyDescent="0.2">
      <c r="B1268" s="22"/>
      <c r="C1268" s="22" t="s">
        <v>280</v>
      </c>
      <c r="D1268" s="38" t="s">
        <v>281</v>
      </c>
      <c r="E1268" s="24"/>
      <c r="F1268" s="24">
        <v>1</v>
      </c>
      <c r="G1268" s="24">
        <v>3.75</v>
      </c>
      <c r="H1268" s="24">
        <v>5.2</v>
      </c>
      <c r="I1268" s="24"/>
      <c r="J1268" s="25">
        <f t="shared" si="48"/>
        <v>19.5</v>
      </c>
      <c r="K1268" s="26"/>
      <c r="L1268" s="76" t="s">
        <v>135</v>
      </c>
    </row>
    <row r="1269" spans="2:12" x14ac:dyDescent="0.2">
      <c r="B1269" s="22"/>
      <c r="C1269" s="22" t="s">
        <v>282</v>
      </c>
      <c r="D1269" s="38" t="s">
        <v>283</v>
      </c>
      <c r="E1269" s="24"/>
      <c r="F1269" s="24">
        <v>1</v>
      </c>
      <c r="G1269" s="24">
        <v>11.2</v>
      </c>
      <c r="H1269" s="24">
        <v>11.3</v>
      </c>
      <c r="I1269" s="24"/>
      <c r="J1269" s="25">
        <f t="shared" si="48"/>
        <v>126.56</v>
      </c>
      <c r="K1269" s="26"/>
      <c r="L1269" s="76" t="s">
        <v>135</v>
      </c>
    </row>
    <row r="1270" spans="2:12" x14ac:dyDescent="0.2">
      <c r="B1270" s="22"/>
      <c r="C1270" s="22" t="s">
        <v>284</v>
      </c>
      <c r="D1270" s="38" t="s">
        <v>285</v>
      </c>
      <c r="E1270" s="24"/>
      <c r="F1270" s="24">
        <v>1</v>
      </c>
      <c r="G1270" s="24">
        <v>7.36</v>
      </c>
      <c r="H1270" s="24">
        <v>11.3</v>
      </c>
      <c r="I1270" s="24"/>
      <c r="J1270" s="25">
        <f t="shared" si="48"/>
        <v>83.168000000000006</v>
      </c>
      <c r="K1270" s="26"/>
      <c r="L1270" s="76" t="s">
        <v>135</v>
      </c>
    </row>
    <row r="1271" spans="2:12" x14ac:dyDescent="0.2">
      <c r="B1271" s="22"/>
      <c r="C1271" s="22" t="s">
        <v>286</v>
      </c>
      <c r="D1271" s="38" t="s">
        <v>259</v>
      </c>
      <c r="E1271" s="24"/>
      <c r="F1271" s="24">
        <v>1</v>
      </c>
      <c r="G1271" s="24">
        <v>3.6</v>
      </c>
      <c r="H1271" s="24">
        <v>11.3</v>
      </c>
      <c r="I1271" s="24"/>
      <c r="J1271" s="25">
        <f t="shared" si="48"/>
        <v>40.680000000000007</v>
      </c>
      <c r="K1271" s="26"/>
      <c r="L1271" s="76" t="s">
        <v>135</v>
      </c>
    </row>
    <row r="1272" spans="2:12" x14ac:dyDescent="0.2">
      <c r="B1272" s="22"/>
      <c r="C1272" s="22" t="s">
        <v>287</v>
      </c>
      <c r="D1272" s="38" t="s">
        <v>288</v>
      </c>
      <c r="E1272" s="24"/>
      <c r="F1272" s="24">
        <v>1</v>
      </c>
      <c r="G1272" s="24">
        <v>22.56</v>
      </c>
      <c r="H1272" s="24">
        <v>11.3</v>
      </c>
      <c r="I1272" s="24"/>
      <c r="J1272" s="25">
        <f t="shared" si="48"/>
        <v>254.928</v>
      </c>
      <c r="K1272" s="26"/>
      <c r="L1272" s="76" t="s">
        <v>135</v>
      </c>
    </row>
    <row r="1273" spans="2:12" x14ac:dyDescent="0.2">
      <c r="B1273" s="22"/>
      <c r="C1273" s="22" t="s">
        <v>289</v>
      </c>
      <c r="D1273" s="38" t="s">
        <v>259</v>
      </c>
      <c r="E1273" s="24"/>
      <c r="F1273" s="24">
        <v>1</v>
      </c>
      <c r="G1273" s="24">
        <v>3.54</v>
      </c>
      <c r="H1273" s="24">
        <v>11.3</v>
      </c>
      <c r="I1273" s="24"/>
      <c r="J1273" s="25">
        <f t="shared" si="48"/>
        <v>40.002000000000002</v>
      </c>
      <c r="K1273" s="26"/>
      <c r="L1273" s="76" t="s">
        <v>135</v>
      </c>
    </row>
    <row r="1274" spans="2:12" x14ac:dyDescent="0.2">
      <c r="B1274" s="22"/>
      <c r="C1274" s="22" t="s">
        <v>290</v>
      </c>
      <c r="D1274" s="38" t="s">
        <v>291</v>
      </c>
      <c r="E1274" s="24"/>
      <c r="F1274" s="24">
        <v>1</v>
      </c>
      <c r="G1274" s="24">
        <v>3.72</v>
      </c>
      <c r="H1274" s="24">
        <v>11.3</v>
      </c>
      <c r="I1274" s="24"/>
      <c r="J1274" s="25">
        <f t="shared" si="48"/>
        <v>42.036000000000001</v>
      </c>
      <c r="K1274" s="26"/>
      <c r="L1274" s="76" t="s">
        <v>135</v>
      </c>
    </row>
    <row r="1275" spans="2:12" x14ac:dyDescent="0.2">
      <c r="B1275" s="22"/>
      <c r="C1275" s="22" t="s">
        <v>292</v>
      </c>
      <c r="D1275" s="38" t="s">
        <v>293</v>
      </c>
      <c r="E1275" s="24"/>
      <c r="F1275" s="24">
        <v>1</v>
      </c>
      <c r="G1275" s="24">
        <v>2.35</v>
      </c>
      <c r="H1275" s="24">
        <v>11.3</v>
      </c>
      <c r="I1275" s="24"/>
      <c r="J1275" s="25">
        <f t="shared" si="48"/>
        <v>26.555000000000003</v>
      </c>
      <c r="K1275" s="26"/>
      <c r="L1275" s="76" t="s">
        <v>135</v>
      </c>
    </row>
    <row r="1276" spans="2:12" x14ac:dyDescent="0.2">
      <c r="B1276" s="22"/>
      <c r="C1276" s="22" t="s">
        <v>294</v>
      </c>
      <c r="D1276" s="38" t="s">
        <v>295</v>
      </c>
      <c r="E1276" s="24"/>
      <c r="F1276" s="24">
        <v>1</v>
      </c>
      <c r="G1276" s="24">
        <v>23.47</v>
      </c>
      <c r="H1276" s="24">
        <v>11.3</v>
      </c>
      <c r="I1276" s="24"/>
      <c r="J1276" s="25">
        <f t="shared" si="48"/>
        <v>265.21100000000001</v>
      </c>
      <c r="K1276" s="26"/>
      <c r="L1276" s="76" t="s">
        <v>135</v>
      </c>
    </row>
    <row r="1277" spans="2:12" x14ac:dyDescent="0.2">
      <c r="B1277" s="22"/>
      <c r="C1277" s="22"/>
      <c r="D1277" s="38"/>
      <c r="E1277" s="24"/>
      <c r="F1277" s="24">
        <v>1</v>
      </c>
      <c r="G1277" s="24">
        <v>7.41</v>
      </c>
      <c r="H1277" s="24">
        <v>4.5999999999999996</v>
      </c>
      <c r="I1277" s="24"/>
      <c r="J1277" s="25">
        <f t="shared" si="48"/>
        <v>34.085999999999999</v>
      </c>
      <c r="K1277" s="26"/>
      <c r="L1277" s="76" t="s">
        <v>135</v>
      </c>
    </row>
    <row r="1278" spans="2:12" x14ac:dyDescent="0.2">
      <c r="B1278" s="22"/>
      <c r="C1278" s="22" t="s">
        <v>296</v>
      </c>
      <c r="D1278" s="38" t="s">
        <v>269</v>
      </c>
      <c r="E1278" s="24"/>
      <c r="F1278" s="24">
        <v>1</v>
      </c>
      <c r="G1278" s="24">
        <v>3.46</v>
      </c>
      <c r="H1278" s="24">
        <v>4.72</v>
      </c>
      <c r="I1278" s="24"/>
      <c r="J1278" s="25">
        <f t="shared" si="48"/>
        <v>16.331199999999999</v>
      </c>
      <c r="K1278" s="26"/>
      <c r="L1278" s="76" t="s">
        <v>135</v>
      </c>
    </row>
    <row r="1279" spans="2:12" x14ac:dyDescent="0.2">
      <c r="B1279" s="22"/>
      <c r="C1279" s="22" t="s">
        <v>297</v>
      </c>
      <c r="D1279" s="38" t="s">
        <v>271</v>
      </c>
      <c r="E1279" s="24"/>
      <c r="F1279" s="24">
        <v>1</v>
      </c>
      <c r="G1279" s="24">
        <v>3.46</v>
      </c>
      <c r="H1279" s="24">
        <v>6.26</v>
      </c>
      <c r="I1279" s="24"/>
      <c r="J1279" s="25">
        <f t="shared" si="48"/>
        <v>21.659599999999998</v>
      </c>
      <c r="K1279" s="26"/>
      <c r="L1279" s="76" t="s">
        <v>135</v>
      </c>
    </row>
    <row r="1280" spans="2:12" x14ac:dyDescent="0.2">
      <c r="B1280" s="22"/>
      <c r="C1280" s="22" t="s">
        <v>309</v>
      </c>
      <c r="D1280" s="38" t="s">
        <v>310</v>
      </c>
      <c r="E1280" s="24"/>
      <c r="F1280" s="24">
        <v>1</v>
      </c>
      <c r="G1280" s="24">
        <v>3.65</v>
      </c>
      <c r="H1280" s="24">
        <v>9.36</v>
      </c>
      <c r="I1280" s="24"/>
      <c r="J1280" s="25">
        <f t="shared" si="48"/>
        <v>34.163999999999994</v>
      </c>
      <c r="K1280" s="26"/>
      <c r="L1280" s="76" t="s">
        <v>135</v>
      </c>
    </row>
    <row r="1281" spans="2:12" x14ac:dyDescent="0.2">
      <c r="B1281" s="22"/>
      <c r="C1281" s="22" t="s">
        <v>311</v>
      </c>
      <c r="D1281" s="38" t="s">
        <v>312</v>
      </c>
      <c r="E1281" s="24"/>
      <c r="F1281" s="24">
        <v>1</v>
      </c>
      <c r="G1281" s="24">
        <v>3.65</v>
      </c>
      <c r="H1281" s="24">
        <v>6.12</v>
      </c>
      <c r="I1281" s="24"/>
      <c r="J1281" s="25">
        <f t="shared" si="48"/>
        <v>22.338000000000001</v>
      </c>
      <c r="K1281" s="26"/>
      <c r="L1281" s="76" t="s">
        <v>135</v>
      </c>
    </row>
    <row r="1282" spans="2:12" x14ac:dyDescent="0.2">
      <c r="B1282" s="22"/>
      <c r="C1282" s="22" t="s">
        <v>314</v>
      </c>
      <c r="D1282" s="38" t="s">
        <v>315</v>
      </c>
      <c r="E1282" s="24"/>
      <c r="F1282" s="24">
        <v>1</v>
      </c>
      <c r="G1282" s="24">
        <v>3.65</v>
      </c>
      <c r="H1282" s="24">
        <v>6.12</v>
      </c>
      <c r="I1282" s="24"/>
      <c r="J1282" s="25">
        <f t="shared" si="48"/>
        <v>22.338000000000001</v>
      </c>
      <c r="K1282" s="26"/>
      <c r="L1282" s="76" t="s">
        <v>135</v>
      </c>
    </row>
    <row r="1283" spans="2:12" x14ac:dyDescent="0.2">
      <c r="B1283" s="22"/>
      <c r="C1283" s="22"/>
      <c r="D1283" s="38"/>
      <c r="E1283" s="24"/>
      <c r="F1283" s="24">
        <v>1</v>
      </c>
      <c r="G1283" s="24">
        <v>3.65</v>
      </c>
      <c r="H1283" s="24">
        <v>9.3000000000000007</v>
      </c>
      <c r="I1283" s="24"/>
      <c r="J1283" s="25">
        <f t="shared" si="48"/>
        <v>33.945</v>
      </c>
      <c r="K1283" s="26"/>
      <c r="L1283" s="76" t="s">
        <v>135</v>
      </c>
    </row>
    <row r="1284" spans="2:12" x14ac:dyDescent="0.2">
      <c r="B1284" s="22"/>
      <c r="C1284" s="22" t="s">
        <v>316</v>
      </c>
      <c r="D1284" s="38" t="s">
        <v>303</v>
      </c>
      <c r="E1284" s="24"/>
      <c r="F1284" s="24">
        <v>1</v>
      </c>
      <c r="G1284" s="24">
        <v>3.65</v>
      </c>
      <c r="H1284" s="24">
        <v>3.17</v>
      </c>
      <c r="I1284" s="24"/>
      <c r="J1284" s="25">
        <f t="shared" si="48"/>
        <v>11.570499999999999</v>
      </c>
      <c r="K1284" s="26"/>
      <c r="L1284" s="76" t="s">
        <v>135</v>
      </c>
    </row>
    <row r="1285" spans="2:12" x14ac:dyDescent="0.2">
      <c r="B1285" s="22"/>
      <c r="C1285" s="22" t="s">
        <v>317</v>
      </c>
      <c r="D1285" s="38" t="s">
        <v>318</v>
      </c>
      <c r="E1285" s="24"/>
      <c r="F1285" s="24">
        <v>1</v>
      </c>
      <c r="G1285" s="24">
        <v>3.65</v>
      </c>
      <c r="H1285" s="24">
        <v>9.3000000000000007</v>
      </c>
      <c r="I1285" s="24"/>
      <c r="J1285" s="25">
        <f t="shared" si="48"/>
        <v>33.945</v>
      </c>
      <c r="K1285" s="26"/>
      <c r="L1285" s="76" t="s">
        <v>135</v>
      </c>
    </row>
    <row r="1286" spans="2:12" x14ac:dyDescent="0.2">
      <c r="B1286" s="22"/>
      <c r="C1286" s="22" t="s">
        <v>319</v>
      </c>
      <c r="D1286" s="38" t="s">
        <v>320</v>
      </c>
      <c r="E1286" s="24"/>
      <c r="F1286" s="24">
        <v>1</v>
      </c>
      <c r="G1286" s="24">
        <v>11.15</v>
      </c>
      <c r="H1286" s="24">
        <v>9.3000000000000007</v>
      </c>
      <c r="I1286" s="24"/>
      <c r="J1286" s="25">
        <f t="shared" si="48"/>
        <v>103.69500000000001</v>
      </c>
      <c r="K1286" s="26"/>
      <c r="L1286" s="76" t="s">
        <v>135</v>
      </c>
    </row>
    <row r="1287" spans="2:12" x14ac:dyDescent="0.2">
      <c r="B1287" s="22"/>
      <c r="C1287" s="22" t="s">
        <v>321</v>
      </c>
      <c r="D1287" s="38" t="s">
        <v>322</v>
      </c>
      <c r="E1287" s="24"/>
      <c r="F1287" s="24">
        <v>1</v>
      </c>
      <c r="G1287" s="24">
        <v>18.649999999999999</v>
      </c>
      <c r="H1287" s="24">
        <v>9.3000000000000007</v>
      </c>
      <c r="I1287" s="24"/>
      <c r="J1287" s="25">
        <f t="shared" si="48"/>
        <v>173.44499999999999</v>
      </c>
      <c r="K1287" s="26"/>
      <c r="L1287" s="76" t="s">
        <v>135</v>
      </c>
    </row>
    <row r="1288" spans="2:12" x14ac:dyDescent="0.2">
      <c r="B1288" s="22"/>
      <c r="C1288" s="22" t="s">
        <v>323</v>
      </c>
      <c r="D1288" s="38" t="s">
        <v>324</v>
      </c>
      <c r="E1288" s="24"/>
      <c r="F1288" s="24">
        <v>1</v>
      </c>
      <c r="G1288" s="24">
        <v>4.9000000000000004</v>
      </c>
      <c r="H1288" s="24">
        <v>2.5</v>
      </c>
      <c r="I1288" s="24"/>
      <c r="J1288" s="25">
        <f t="shared" si="48"/>
        <v>12.25</v>
      </c>
      <c r="K1288" s="26"/>
      <c r="L1288" s="76" t="s">
        <v>135</v>
      </c>
    </row>
    <row r="1289" spans="2:12" x14ac:dyDescent="0.2">
      <c r="B1289" s="22" t="str">
        <f>'Presup '!C89</f>
        <v>12.8</v>
      </c>
      <c r="C1289" s="22"/>
      <c r="D1289" s="23" t="str">
        <f>'Presup '!D89</f>
        <v>PISO FLOTANTE vinílico (RLVT). esp: 4 mm</v>
      </c>
      <c r="E1289" s="24" t="str">
        <f>'Presup '!E89</f>
        <v>m2</v>
      </c>
      <c r="F1289" s="24"/>
      <c r="G1289" s="24"/>
      <c r="H1289" s="24"/>
      <c r="I1289" s="24"/>
      <c r="J1289" s="25"/>
      <c r="K1289" s="26">
        <f>SUM(J1290:J1298)</f>
        <v>285.33</v>
      </c>
      <c r="L1289" s="76" t="s">
        <v>135</v>
      </c>
    </row>
    <row r="1290" spans="2:12" x14ac:dyDescent="0.2">
      <c r="B1290" s="22"/>
      <c r="C1290" s="22" t="s">
        <v>254</v>
      </c>
      <c r="D1290" s="38" t="s">
        <v>255</v>
      </c>
      <c r="E1290" s="24"/>
      <c r="F1290" s="24">
        <v>1</v>
      </c>
      <c r="G1290" s="24">
        <v>14.95</v>
      </c>
      <c r="H1290" s="24">
        <v>4.7</v>
      </c>
      <c r="I1290" s="24"/>
      <c r="J1290" s="25">
        <f t="shared" ref="J1290:J1298" si="49">+F1290*G1290*H1290</f>
        <v>70.265000000000001</v>
      </c>
      <c r="K1290" s="26"/>
      <c r="L1290" s="76" t="s">
        <v>135</v>
      </c>
    </row>
    <row r="1291" spans="2:12" x14ac:dyDescent="0.2">
      <c r="B1291" s="22"/>
      <c r="C1291" s="22" t="s">
        <v>298</v>
      </c>
      <c r="D1291" s="38" t="s">
        <v>299</v>
      </c>
      <c r="E1291" s="24"/>
      <c r="F1291" s="24">
        <v>1</v>
      </c>
      <c r="G1291" s="24">
        <v>5.75</v>
      </c>
      <c r="H1291" s="24">
        <v>6.88</v>
      </c>
      <c r="I1291" s="24"/>
      <c r="J1291" s="25">
        <f t="shared" si="49"/>
        <v>39.56</v>
      </c>
      <c r="K1291" s="26"/>
      <c r="L1291" s="76" t="s">
        <v>135</v>
      </c>
    </row>
    <row r="1292" spans="2:12" x14ac:dyDescent="0.2">
      <c r="B1292" s="22"/>
      <c r="C1292" s="22"/>
      <c r="D1292" s="38"/>
      <c r="E1292" s="24"/>
      <c r="F1292" s="24">
        <v>1</v>
      </c>
      <c r="G1292" s="24">
        <v>9.0500000000000007</v>
      </c>
      <c r="H1292" s="24">
        <v>2.85</v>
      </c>
      <c r="I1292" s="24"/>
      <c r="J1292" s="25">
        <f t="shared" si="49"/>
        <v>25.792500000000004</v>
      </c>
      <c r="K1292" s="26"/>
      <c r="L1292" s="76" t="s">
        <v>135</v>
      </c>
    </row>
    <row r="1293" spans="2:12" x14ac:dyDescent="0.2">
      <c r="B1293" s="22"/>
      <c r="C1293" s="22" t="s">
        <v>300</v>
      </c>
      <c r="D1293" s="38" t="s">
        <v>301</v>
      </c>
      <c r="E1293" s="24"/>
      <c r="F1293" s="24">
        <v>1</v>
      </c>
      <c r="G1293" s="24">
        <v>3.85</v>
      </c>
      <c r="H1293" s="24">
        <v>4.5999999999999996</v>
      </c>
      <c r="I1293" s="24"/>
      <c r="J1293" s="25">
        <f t="shared" si="49"/>
        <v>17.709999999999997</v>
      </c>
      <c r="K1293" s="26"/>
      <c r="L1293" s="76" t="s">
        <v>135</v>
      </c>
    </row>
    <row r="1294" spans="2:12" x14ac:dyDescent="0.2">
      <c r="B1294" s="22"/>
      <c r="C1294" s="22" t="s">
        <v>302</v>
      </c>
      <c r="D1294" s="38" t="s">
        <v>303</v>
      </c>
      <c r="E1294" s="24"/>
      <c r="F1294" s="24">
        <v>1</v>
      </c>
      <c r="G1294" s="24">
        <v>3.9</v>
      </c>
      <c r="H1294" s="24">
        <v>4.5999999999999996</v>
      </c>
      <c r="I1294" s="24"/>
      <c r="J1294" s="25">
        <f t="shared" si="49"/>
        <v>17.939999999999998</v>
      </c>
      <c r="K1294" s="26"/>
      <c r="L1294" s="76" t="s">
        <v>135</v>
      </c>
    </row>
    <row r="1295" spans="2:12" x14ac:dyDescent="0.2">
      <c r="B1295" s="22"/>
      <c r="C1295" s="22" t="s">
        <v>304</v>
      </c>
      <c r="D1295" s="38" t="s">
        <v>305</v>
      </c>
      <c r="E1295" s="24"/>
      <c r="F1295" s="24">
        <v>1</v>
      </c>
      <c r="G1295" s="24">
        <v>3.65</v>
      </c>
      <c r="H1295" s="24">
        <v>9.36</v>
      </c>
      <c r="I1295" s="24"/>
      <c r="J1295" s="25">
        <f t="shared" si="49"/>
        <v>34.163999999999994</v>
      </c>
      <c r="K1295" s="26"/>
      <c r="L1295" s="76" t="s">
        <v>135</v>
      </c>
    </row>
    <row r="1296" spans="2:12" x14ac:dyDescent="0.2">
      <c r="B1296" s="22"/>
      <c r="C1296" s="22" t="s">
        <v>306</v>
      </c>
      <c r="D1296" s="38" t="s">
        <v>307</v>
      </c>
      <c r="E1296" s="24"/>
      <c r="F1296" s="24">
        <v>1</v>
      </c>
      <c r="G1296" s="24">
        <v>3.65</v>
      </c>
      <c r="H1296" s="24">
        <v>9.36</v>
      </c>
      <c r="I1296" s="24"/>
      <c r="J1296" s="25">
        <f t="shared" si="49"/>
        <v>34.163999999999994</v>
      </c>
      <c r="K1296" s="26"/>
      <c r="L1296" s="76" t="s">
        <v>135</v>
      </c>
    </row>
    <row r="1297" spans="2:12" x14ac:dyDescent="0.2">
      <c r="B1297" s="22"/>
      <c r="C1297" s="22" t="s">
        <v>308</v>
      </c>
      <c r="D1297" s="38" t="s">
        <v>271</v>
      </c>
      <c r="E1297" s="24"/>
      <c r="F1297" s="24">
        <v>1</v>
      </c>
      <c r="G1297" s="24">
        <v>3.65</v>
      </c>
      <c r="H1297" s="24">
        <v>9.36</v>
      </c>
      <c r="I1297" s="24"/>
      <c r="J1297" s="25">
        <f t="shared" si="49"/>
        <v>34.163999999999994</v>
      </c>
      <c r="K1297" s="26"/>
      <c r="L1297" s="76" t="s">
        <v>135</v>
      </c>
    </row>
    <row r="1298" spans="2:12" x14ac:dyDescent="0.2">
      <c r="B1298" s="22"/>
      <c r="C1298" s="22" t="s">
        <v>313</v>
      </c>
      <c r="D1298" s="38" t="s">
        <v>303</v>
      </c>
      <c r="E1298" s="24"/>
      <c r="F1298" s="24">
        <v>1</v>
      </c>
      <c r="G1298" s="24">
        <v>3.65</v>
      </c>
      <c r="H1298" s="24">
        <v>3.17</v>
      </c>
      <c r="I1298" s="24"/>
      <c r="J1298" s="25">
        <f t="shared" si="49"/>
        <v>11.570499999999999</v>
      </c>
      <c r="K1298" s="26"/>
      <c r="L1298" s="76" t="s">
        <v>135</v>
      </c>
    </row>
    <row r="1299" spans="2:12" x14ac:dyDescent="0.2">
      <c r="B1299" s="22" t="str">
        <f>'Presup '!C90</f>
        <v>12.9</v>
      </c>
      <c r="C1299" s="22"/>
      <c r="D1299" s="23" t="str">
        <f>'Presup '!D90</f>
        <v>LOSETA TERMICA - CUBIERTA VENTILADA</v>
      </c>
      <c r="E1299" s="24" t="str">
        <f>'Presup '!E90</f>
        <v>m2</v>
      </c>
      <c r="F1299" s="24"/>
      <c r="G1299" s="24"/>
      <c r="H1299" s="24"/>
      <c r="I1299" s="24"/>
      <c r="J1299" s="25"/>
      <c r="K1299" s="26">
        <f>SUM(J1300:J1307)</f>
        <v>1286.2251999999999</v>
      </c>
      <c r="L1299" s="76" t="s">
        <v>135</v>
      </c>
    </row>
    <row r="1300" spans="2:12" x14ac:dyDescent="0.2">
      <c r="B1300" s="22"/>
      <c r="C1300" s="22" t="s">
        <v>143</v>
      </c>
      <c r="D1300" s="38" t="s">
        <v>144</v>
      </c>
      <c r="E1300" s="24"/>
      <c r="F1300" s="24">
        <v>1</v>
      </c>
      <c r="G1300" s="24">
        <v>7.07</v>
      </c>
      <c r="H1300" s="24">
        <v>4.66</v>
      </c>
      <c r="J1300" s="25">
        <f t="shared" ref="J1300:J1305" si="50">+F1300*G1300*H1300</f>
        <v>32.946200000000005</v>
      </c>
      <c r="K1300" s="26"/>
      <c r="L1300" s="76" t="s">
        <v>135</v>
      </c>
    </row>
    <row r="1301" spans="2:12" x14ac:dyDescent="0.2">
      <c r="B1301" s="22"/>
      <c r="C1301" s="22" t="s">
        <v>145</v>
      </c>
      <c r="D1301" s="38" t="s">
        <v>146</v>
      </c>
      <c r="E1301" s="24"/>
      <c r="F1301" s="24">
        <v>1</v>
      </c>
      <c r="G1301" s="24">
        <v>1.85</v>
      </c>
      <c r="H1301" s="24">
        <v>16.329999999999998</v>
      </c>
      <c r="J1301" s="25">
        <f t="shared" si="50"/>
        <v>30.2105</v>
      </c>
      <c r="K1301" s="26"/>
      <c r="L1301" s="76" t="s">
        <v>135</v>
      </c>
    </row>
    <row r="1302" spans="2:12" x14ac:dyDescent="0.2">
      <c r="B1302" s="22"/>
      <c r="C1302" s="22" t="s">
        <v>147</v>
      </c>
      <c r="D1302" s="38" t="s">
        <v>148</v>
      </c>
      <c r="E1302" s="24"/>
      <c r="F1302" s="24">
        <v>1</v>
      </c>
      <c r="G1302" s="24">
        <v>88.15</v>
      </c>
      <c r="H1302" s="24">
        <v>2.06</v>
      </c>
      <c r="J1302" s="25">
        <f t="shared" si="50"/>
        <v>181.58900000000003</v>
      </c>
      <c r="K1302" s="26"/>
      <c r="L1302" s="76" t="s">
        <v>135</v>
      </c>
    </row>
    <row r="1303" spans="2:12" x14ac:dyDescent="0.2">
      <c r="B1303" s="22"/>
      <c r="C1303" s="22" t="s">
        <v>149</v>
      </c>
      <c r="D1303" s="38" t="s">
        <v>144</v>
      </c>
      <c r="E1303" s="24"/>
      <c r="F1303" s="24">
        <v>1</v>
      </c>
      <c r="G1303" s="24">
        <v>22.3</v>
      </c>
      <c r="H1303" s="24">
        <v>11.5</v>
      </c>
      <c r="J1303" s="25">
        <f t="shared" si="50"/>
        <v>256.45</v>
      </c>
      <c r="K1303" s="26"/>
      <c r="L1303" s="76" t="s">
        <v>135</v>
      </c>
    </row>
    <row r="1304" spans="2:12" x14ac:dyDescent="0.2">
      <c r="B1304" s="22"/>
      <c r="C1304" s="22"/>
      <c r="D1304" s="38"/>
      <c r="E1304" s="24"/>
      <c r="F1304" s="24">
        <v>1</v>
      </c>
      <c r="G1304" s="24">
        <v>97.6</v>
      </c>
      <c r="H1304" s="24">
        <v>5.37</v>
      </c>
      <c r="J1304" s="25">
        <f t="shared" si="50"/>
        <v>524.11199999999997</v>
      </c>
      <c r="K1304" s="26"/>
      <c r="L1304" s="76" t="s">
        <v>135</v>
      </c>
    </row>
    <row r="1305" spans="2:12" x14ac:dyDescent="0.2">
      <c r="B1305" s="22"/>
      <c r="C1305" s="22"/>
      <c r="D1305" s="38"/>
      <c r="E1305" s="24"/>
      <c r="F1305" s="24">
        <v>1</v>
      </c>
      <c r="G1305" s="24">
        <v>7.6</v>
      </c>
      <c r="H1305" s="24">
        <v>14.9</v>
      </c>
      <c r="J1305" s="25">
        <f t="shared" si="50"/>
        <v>113.24</v>
      </c>
      <c r="K1305" s="26"/>
      <c r="L1305" s="76" t="s">
        <v>135</v>
      </c>
    </row>
    <row r="1306" spans="2:12" x14ac:dyDescent="0.2">
      <c r="B1306" s="22"/>
      <c r="C1306" s="22" t="s">
        <v>403</v>
      </c>
      <c r="D1306" s="38" t="s">
        <v>404</v>
      </c>
      <c r="E1306" s="24"/>
      <c r="F1306" s="24">
        <v>1</v>
      </c>
      <c r="G1306" s="24">
        <v>7.6</v>
      </c>
      <c r="H1306" s="24">
        <v>9.9</v>
      </c>
      <c r="J1306" s="25">
        <f>+F1306*G1306*H1306</f>
        <v>75.239999999999995</v>
      </c>
      <c r="K1306" s="26"/>
      <c r="L1306" s="76" t="s">
        <v>135</v>
      </c>
    </row>
    <row r="1307" spans="2:12" x14ac:dyDescent="0.2">
      <c r="B1307" s="22"/>
      <c r="C1307" s="22"/>
      <c r="D1307" s="23"/>
      <c r="E1307" s="24"/>
      <c r="F1307" s="24">
        <v>1</v>
      </c>
      <c r="G1307" s="24">
        <v>15.25</v>
      </c>
      <c r="H1307" s="24">
        <v>4.75</v>
      </c>
      <c r="J1307" s="25">
        <f>+F1307*G1307*H1307</f>
        <v>72.4375</v>
      </c>
      <c r="K1307" s="26"/>
      <c r="L1307" s="76" t="s">
        <v>135</v>
      </c>
    </row>
    <row r="1308" spans="2:12" ht="38.25" x14ac:dyDescent="0.2">
      <c r="B1308" s="22" t="str">
        <f>'Presup '!C91</f>
        <v>12.10</v>
      </c>
      <c r="C1308" s="22"/>
      <c r="D1308" s="23" t="str">
        <f>'Presup '!D91</f>
        <v>PISO TÉCNICO LOSETAS DE ACERO DE 60X60, CON PATAS REGULABLE EN ALTURA PARA DATACENTERS, TERMINACIÓN BALDOSAS DE GOMA</v>
      </c>
      <c r="E1308" s="24" t="str">
        <f>'Presup '!E91</f>
        <v>m2</v>
      </c>
      <c r="F1308" s="24"/>
      <c r="G1308" s="24"/>
      <c r="H1308" s="24"/>
      <c r="I1308" s="24"/>
      <c r="J1308" s="25"/>
      <c r="K1308" s="26">
        <f>SUM(J1309:J1310)</f>
        <v>46.72</v>
      </c>
      <c r="L1308" s="76" t="s">
        <v>135</v>
      </c>
    </row>
    <row r="1309" spans="2:12" x14ac:dyDescent="0.2">
      <c r="B1309" s="22"/>
      <c r="C1309" s="22" t="s">
        <v>350</v>
      </c>
      <c r="D1309" s="38" t="s">
        <v>351</v>
      </c>
      <c r="E1309" s="24"/>
      <c r="F1309" s="24">
        <v>1</v>
      </c>
      <c r="G1309" s="24">
        <v>3.65</v>
      </c>
      <c r="H1309" s="24">
        <v>6.45</v>
      </c>
      <c r="J1309" s="25">
        <f>+F1309*G1309*H1309</f>
        <v>23.5425</v>
      </c>
      <c r="K1309" s="26"/>
      <c r="L1309" s="76" t="s">
        <v>135</v>
      </c>
    </row>
    <row r="1310" spans="2:12" x14ac:dyDescent="0.2">
      <c r="B1310" s="22"/>
      <c r="C1310" s="22" t="s">
        <v>352</v>
      </c>
      <c r="D1310" s="38" t="s">
        <v>351</v>
      </c>
      <c r="E1310" s="24"/>
      <c r="F1310" s="24">
        <v>1</v>
      </c>
      <c r="G1310" s="24">
        <v>3.65</v>
      </c>
      <c r="H1310" s="24">
        <v>6.35</v>
      </c>
      <c r="I1310" s="24"/>
      <c r="J1310" s="25">
        <f>+F1310*G1310*H1310</f>
        <v>23.177499999999998</v>
      </c>
      <c r="K1310" s="26"/>
      <c r="L1310" s="76" t="s">
        <v>135</v>
      </c>
    </row>
    <row r="1311" spans="2:12" ht="25.5" x14ac:dyDescent="0.2">
      <c r="B1311" s="22" t="str">
        <f>'Presup '!C92</f>
        <v>12.11</v>
      </c>
      <c r="C1311" s="22"/>
      <c r="D1311" s="23" t="str">
        <f>'Presup '!D92</f>
        <v>LOSETA CEMENTICIA tipo GUÍA DIRECCIONAL y Tipo ALARMA. 40x40 cm</v>
      </c>
      <c r="E1311" s="24" t="str">
        <f>'Presup '!E92</f>
        <v>m2</v>
      </c>
      <c r="F1311" s="24"/>
      <c r="G1311" s="24"/>
      <c r="H1311" s="24"/>
      <c r="I1311" s="24"/>
      <c r="J1311" s="25"/>
      <c r="K1311" s="26">
        <f>SUM(J1312:J1313)</f>
        <v>54.46</v>
      </c>
      <c r="L1311" s="76" t="s">
        <v>135</v>
      </c>
    </row>
    <row r="1312" spans="2:12" ht="25.5" x14ac:dyDescent="0.2">
      <c r="B1312" s="22"/>
      <c r="C1312" s="22"/>
      <c r="D1312" s="38" t="s">
        <v>396</v>
      </c>
      <c r="E1312" s="24"/>
      <c r="F1312" s="24">
        <v>1</v>
      </c>
      <c r="G1312" s="24">
        <v>82.5</v>
      </c>
      <c r="H1312" s="24">
        <v>0.4</v>
      </c>
      <c r="J1312" s="25">
        <f>+F1312*G1312*H1312</f>
        <v>33</v>
      </c>
      <c r="K1312" s="26"/>
      <c r="L1312" s="76" t="s">
        <v>135</v>
      </c>
    </row>
    <row r="1313" spans="2:12" x14ac:dyDescent="0.2">
      <c r="B1313" s="22"/>
      <c r="C1313" s="22"/>
      <c r="D1313" s="38" t="s">
        <v>405</v>
      </c>
      <c r="E1313" s="24"/>
      <c r="F1313" s="24">
        <v>1</v>
      </c>
      <c r="G1313" s="24">
        <v>53.65</v>
      </c>
      <c r="H1313" s="24">
        <v>0.4</v>
      </c>
      <c r="J1313" s="25">
        <f>+F1313*G1313*H1313</f>
        <v>21.46</v>
      </c>
      <c r="K1313" s="26"/>
      <c r="L1313" s="76" t="s">
        <v>135</v>
      </c>
    </row>
    <row r="1314" spans="2:12" ht="25.5" x14ac:dyDescent="0.2">
      <c r="B1314" s="22" t="str">
        <f>'Presup '!C93</f>
        <v>12.12</v>
      </c>
      <c r="C1314" s="22"/>
      <c r="D1314" s="23" t="str">
        <f>'Presup '!D93</f>
        <v>PAVIMENTO ARTICULADO. Adoquín Rectangular 10x20x8cm</v>
      </c>
      <c r="E1314" s="24" t="str">
        <f>'Presup '!E93</f>
        <v>m2</v>
      </c>
      <c r="F1314" s="24"/>
      <c r="G1314" s="24"/>
      <c r="H1314" s="24"/>
      <c r="I1314" s="24"/>
      <c r="J1314" s="25"/>
      <c r="K1314" s="26">
        <f>SUM(J1315)</f>
        <v>77.009999999999991</v>
      </c>
      <c r="L1314" s="76" t="s">
        <v>135</v>
      </c>
    </row>
    <row r="1315" spans="2:12" x14ac:dyDescent="0.2">
      <c r="B1315" s="22"/>
      <c r="C1315" s="22" t="s">
        <v>113</v>
      </c>
      <c r="D1315" s="38" t="s">
        <v>114</v>
      </c>
      <c r="E1315" s="24"/>
      <c r="F1315" s="24">
        <v>1</v>
      </c>
      <c r="G1315" s="24">
        <v>15.1</v>
      </c>
      <c r="H1315" s="24">
        <v>5.0999999999999996</v>
      </c>
      <c r="I1315" s="24"/>
      <c r="J1315" s="25">
        <f>+F1315*G1315*H1315</f>
        <v>77.009999999999991</v>
      </c>
      <c r="K1315" s="26"/>
      <c r="L1315" s="76" t="s">
        <v>135</v>
      </c>
    </row>
    <row r="1316" spans="2:12" x14ac:dyDescent="0.2">
      <c r="B1316" s="22" t="str">
        <f>'Presup '!C94</f>
        <v>12.13</v>
      </c>
      <c r="C1316" s="22"/>
      <c r="D1316" s="23" t="str">
        <f>'Presup '!D94</f>
        <v>LOSETAS CRIBADAS PARA CESPED. 40x60x5,5cm</v>
      </c>
      <c r="E1316" s="24" t="str">
        <f>'Presup '!E94</f>
        <v>m2</v>
      </c>
      <c r="F1316" s="24"/>
      <c r="G1316" s="24"/>
      <c r="H1316" s="24"/>
      <c r="I1316" s="24"/>
      <c r="J1316" s="25"/>
      <c r="K1316" s="26">
        <f>SUM(J1317)</f>
        <v>61.92</v>
      </c>
      <c r="L1316" s="76" t="s">
        <v>135</v>
      </c>
    </row>
    <row r="1317" spans="2:12" x14ac:dyDescent="0.2">
      <c r="B1317" s="22"/>
      <c r="C1317" s="22"/>
      <c r="D1317" s="23"/>
      <c r="E1317" s="24"/>
      <c r="F1317" s="24">
        <v>1</v>
      </c>
      <c r="G1317" s="24">
        <v>17.2</v>
      </c>
      <c r="H1317" s="24">
        <v>3.6</v>
      </c>
      <c r="J1317" s="25">
        <f>+F1317*G1317*H1317</f>
        <v>61.92</v>
      </c>
      <c r="K1317" s="26"/>
      <c r="L1317" s="76" t="s">
        <v>135</v>
      </c>
    </row>
    <row r="1318" spans="2:12" x14ac:dyDescent="0.2">
      <c r="B1318" s="27">
        <v>13</v>
      </c>
      <c r="C1318" s="27"/>
      <c r="D1318" s="21" t="str">
        <f>'Presup '!D95</f>
        <v>ZOCALOS</v>
      </c>
      <c r="E1318" s="28"/>
      <c r="F1318" s="28"/>
      <c r="G1318" s="28"/>
      <c r="H1318" s="28"/>
      <c r="I1318" s="28"/>
      <c r="J1318" s="29"/>
      <c r="K1318" s="30"/>
      <c r="L1318" s="76" t="s">
        <v>135</v>
      </c>
    </row>
    <row r="1319" spans="2:12" x14ac:dyDescent="0.2">
      <c r="B1319" s="22" t="str">
        <f>'Presup '!C96</f>
        <v>13.1</v>
      </c>
      <c r="C1319" s="22"/>
      <c r="D1319" s="23" t="str">
        <f>'Presup '!D96</f>
        <v>Cemento alisado h=10cm</v>
      </c>
      <c r="E1319" s="24" t="str">
        <f>'Presup '!E96</f>
        <v>m</v>
      </c>
      <c r="F1319" s="24"/>
      <c r="G1319" s="24"/>
      <c r="H1319" s="24"/>
      <c r="I1319" s="24"/>
      <c r="J1319" s="25"/>
      <c r="K1319" s="26">
        <f>SUM(J1320)</f>
        <v>273.39999999999998</v>
      </c>
      <c r="L1319" s="76" t="s">
        <v>135</v>
      </c>
    </row>
    <row r="1320" spans="2:12" x14ac:dyDescent="0.2">
      <c r="B1320" s="22"/>
      <c r="C1320" s="22"/>
      <c r="D1320" s="23"/>
      <c r="E1320" s="24"/>
      <c r="F1320" s="24">
        <v>1</v>
      </c>
      <c r="G1320" s="24">
        <v>273.39999999999998</v>
      </c>
      <c r="H1320" s="24"/>
      <c r="I1320" s="24"/>
      <c r="J1320" s="25">
        <f>+F1320*G1320</f>
        <v>273.39999999999998</v>
      </c>
      <c r="K1320" s="26"/>
      <c r="L1320" s="76" t="s">
        <v>135</v>
      </c>
    </row>
    <row r="1321" spans="2:12" x14ac:dyDescent="0.2">
      <c r="B1321" s="22" t="str">
        <f>'Presup '!C97</f>
        <v>13.2</v>
      </c>
      <c r="C1321" s="22"/>
      <c r="D1321" s="23" t="str">
        <f>'Presup '!D97</f>
        <v>ALUMINIO / recto h:60mm</v>
      </c>
      <c r="E1321" s="24" t="str">
        <f>'Presup '!E97</f>
        <v>m</v>
      </c>
      <c r="F1321" s="24"/>
      <c r="G1321" s="24"/>
      <c r="H1321" s="24"/>
      <c r="I1321" s="24"/>
      <c r="J1321" s="25"/>
      <c r="K1321" s="26">
        <f>SUM(J1322:J1336)</f>
        <v>420.98000000000008</v>
      </c>
      <c r="L1321" s="76" t="s">
        <v>135</v>
      </c>
    </row>
    <row r="1322" spans="2:12" x14ac:dyDescent="0.2">
      <c r="B1322" s="22"/>
      <c r="C1322" s="22" t="s">
        <v>165</v>
      </c>
      <c r="D1322" s="38" t="s">
        <v>166</v>
      </c>
      <c r="E1322" s="24"/>
      <c r="F1322" s="24">
        <v>1</v>
      </c>
      <c r="G1322" s="24">
        <v>28.7</v>
      </c>
      <c r="H1322" s="24"/>
      <c r="I1322" s="24"/>
      <c r="J1322" s="25">
        <f t="shared" ref="J1322:J1336" si="51">+F1322*G1322</f>
        <v>28.7</v>
      </c>
      <c r="K1322" s="26"/>
      <c r="L1322" s="76" t="s">
        <v>135</v>
      </c>
    </row>
    <row r="1323" spans="2:12" x14ac:dyDescent="0.2">
      <c r="B1323" s="22"/>
      <c r="C1323" s="22" t="s">
        <v>169</v>
      </c>
      <c r="D1323" s="38" t="s">
        <v>170</v>
      </c>
      <c r="E1323" s="24"/>
      <c r="F1323" s="24">
        <v>1</v>
      </c>
      <c r="G1323" s="24">
        <v>14.8</v>
      </c>
      <c r="H1323" s="24"/>
      <c r="I1323" s="24"/>
      <c r="J1323" s="25">
        <f t="shared" si="51"/>
        <v>14.8</v>
      </c>
      <c r="K1323" s="26"/>
      <c r="L1323" s="76" t="s">
        <v>135</v>
      </c>
    </row>
    <row r="1324" spans="2:12" x14ac:dyDescent="0.2">
      <c r="B1324" s="22"/>
      <c r="C1324" s="22" t="s">
        <v>171</v>
      </c>
      <c r="D1324" s="38" t="s">
        <v>172</v>
      </c>
      <c r="E1324" s="24"/>
      <c r="F1324" s="24">
        <v>1</v>
      </c>
      <c r="G1324" s="24">
        <v>14.8</v>
      </c>
      <c r="H1324" s="24"/>
      <c r="I1324" s="24"/>
      <c r="J1324" s="25">
        <f t="shared" si="51"/>
        <v>14.8</v>
      </c>
      <c r="K1324" s="26"/>
      <c r="L1324" s="76" t="s">
        <v>135</v>
      </c>
    </row>
    <row r="1325" spans="2:12" x14ac:dyDescent="0.2">
      <c r="B1325" s="22"/>
      <c r="C1325" s="22" t="s">
        <v>173</v>
      </c>
      <c r="D1325" s="38" t="s">
        <v>174</v>
      </c>
      <c r="E1325" s="24"/>
      <c r="F1325" s="24">
        <v>1</v>
      </c>
      <c r="G1325" s="24">
        <v>47.4</v>
      </c>
      <c r="H1325" s="24"/>
      <c r="I1325" s="24"/>
      <c r="J1325" s="25">
        <f t="shared" si="51"/>
        <v>47.4</v>
      </c>
      <c r="K1325" s="26"/>
      <c r="L1325" s="76" t="s">
        <v>135</v>
      </c>
    </row>
    <row r="1326" spans="2:12" x14ac:dyDescent="0.2">
      <c r="B1326" s="22"/>
      <c r="C1326" s="22" t="s">
        <v>181</v>
      </c>
      <c r="D1326" s="38" t="s">
        <v>182</v>
      </c>
      <c r="E1326" s="24"/>
      <c r="F1326" s="24">
        <v>1</v>
      </c>
      <c r="G1326" s="24">
        <v>2.6</v>
      </c>
      <c r="H1326" s="24"/>
      <c r="I1326" s="24"/>
      <c r="J1326" s="25">
        <f t="shared" si="51"/>
        <v>2.6</v>
      </c>
      <c r="K1326" s="26"/>
      <c r="L1326" s="76" t="s">
        <v>135</v>
      </c>
    </row>
    <row r="1327" spans="2:12" x14ac:dyDescent="0.2">
      <c r="B1327" s="22"/>
      <c r="C1327" s="22" t="s">
        <v>233</v>
      </c>
      <c r="D1327" s="38" t="s">
        <v>174</v>
      </c>
      <c r="E1327" s="24"/>
      <c r="F1327" s="24">
        <v>1</v>
      </c>
      <c r="G1327" s="24">
        <v>157.30000000000001</v>
      </c>
      <c r="H1327" s="24"/>
      <c r="I1327" s="24"/>
      <c r="J1327" s="25">
        <f t="shared" si="51"/>
        <v>157.30000000000001</v>
      </c>
      <c r="K1327" s="26"/>
      <c r="L1327" s="76" t="s">
        <v>135</v>
      </c>
    </row>
    <row r="1328" spans="2:12" x14ac:dyDescent="0.2">
      <c r="B1328" s="22"/>
      <c r="C1328" s="22" t="s">
        <v>188</v>
      </c>
      <c r="D1328" s="38" t="s">
        <v>189</v>
      </c>
      <c r="E1328" s="24"/>
      <c r="F1328" s="24">
        <v>1</v>
      </c>
      <c r="G1328" s="24">
        <v>9.9</v>
      </c>
      <c r="H1328" s="24"/>
      <c r="I1328" s="24"/>
      <c r="J1328" s="25">
        <f t="shared" si="51"/>
        <v>9.9</v>
      </c>
      <c r="K1328" s="26"/>
      <c r="L1328" s="76" t="s">
        <v>135</v>
      </c>
    </row>
    <row r="1329" spans="2:12" x14ac:dyDescent="0.2">
      <c r="B1329" s="22"/>
      <c r="C1329" s="22" t="s">
        <v>190</v>
      </c>
      <c r="D1329" s="38" t="s">
        <v>191</v>
      </c>
      <c r="E1329" s="24"/>
      <c r="F1329" s="24">
        <v>1</v>
      </c>
      <c r="G1329" s="24">
        <v>9.9</v>
      </c>
      <c r="H1329" s="24"/>
      <c r="I1329" s="24"/>
      <c r="J1329" s="25">
        <f t="shared" si="51"/>
        <v>9.9</v>
      </c>
      <c r="K1329" s="26"/>
      <c r="L1329" s="76" t="s">
        <v>135</v>
      </c>
    </row>
    <row r="1330" spans="2:12" x14ac:dyDescent="0.2">
      <c r="B1330" s="22"/>
      <c r="C1330" s="22" t="s">
        <v>192</v>
      </c>
      <c r="D1330" s="38" t="s">
        <v>193</v>
      </c>
      <c r="E1330" s="24"/>
      <c r="F1330" s="24">
        <v>1</v>
      </c>
      <c r="G1330" s="24">
        <v>9.6</v>
      </c>
      <c r="H1330" s="24"/>
      <c r="I1330" s="24"/>
      <c r="J1330" s="25">
        <f t="shared" si="51"/>
        <v>9.6</v>
      </c>
      <c r="K1330" s="26"/>
      <c r="L1330" s="76" t="s">
        <v>135</v>
      </c>
    </row>
    <row r="1331" spans="2:12" x14ac:dyDescent="0.2">
      <c r="B1331" s="22"/>
      <c r="C1331" s="22" t="s">
        <v>194</v>
      </c>
      <c r="D1331" s="38" t="s">
        <v>174</v>
      </c>
      <c r="E1331" s="24"/>
      <c r="F1331" s="24">
        <v>1</v>
      </c>
      <c r="G1331" s="24">
        <v>37.479999999999997</v>
      </c>
      <c r="H1331" s="24"/>
      <c r="I1331" s="24"/>
      <c r="J1331" s="25">
        <f t="shared" si="51"/>
        <v>37.479999999999997</v>
      </c>
      <c r="K1331" s="26"/>
      <c r="L1331" s="76" t="s">
        <v>135</v>
      </c>
    </row>
    <row r="1332" spans="2:12" x14ac:dyDescent="0.2">
      <c r="B1332" s="22"/>
      <c r="C1332" s="22" t="s">
        <v>298</v>
      </c>
      <c r="D1332" s="38" t="s">
        <v>299</v>
      </c>
      <c r="E1332" s="24"/>
      <c r="F1332" s="24">
        <v>1</v>
      </c>
      <c r="G1332" s="24">
        <v>10.6</v>
      </c>
      <c r="H1332" s="24"/>
      <c r="I1332" s="24"/>
      <c r="J1332" s="25">
        <f t="shared" si="51"/>
        <v>10.6</v>
      </c>
      <c r="K1332" s="26"/>
      <c r="L1332" s="76" t="s">
        <v>135</v>
      </c>
    </row>
    <row r="1333" spans="2:12" x14ac:dyDescent="0.2">
      <c r="B1333" s="22"/>
      <c r="C1333" s="22" t="s">
        <v>302</v>
      </c>
      <c r="D1333" s="38" t="s">
        <v>303</v>
      </c>
      <c r="E1333" s="24"/>
      <c r="F1333" s="24">
        <v>1</v>
      </c>
      <c r="G1333" s="24">
        <v>3.9</v>
      </c>
      <c r="H1333" s="24"/>
      <c r="I1333" s="24"/>
      <c r="J1333" s="25">
        <f t="shared" si="51"/>
        <v>3.9</v>
      </c>
      <c r="K1333" s="26"/>
      <c r="L1333" s="76" t="s">
        <v>135</v>
      </c>
    </row>
    <row r="1334" spans="2:12" x14ac:dyDescent="0.2">
      <c r="B1334" s="22"/>
      <c r="C1334" s="22" t="s">
        <v>211</v>
      </c>
      <c r="D1334" s="38" t="s">
        <v>212</v>
      </c>
      <c r="E1334" s="24"/>
      <c r="F1334" s="24">
        <v>1</v>
      </c>
      <c r="G1334" s="24">
        <v>18.600000000000001</v>
      </c>
      <c r="H1334" s="24"/>
      <c r="I1334" s="24"/>
      <c r="J1334" s="25">
        <f t="shared" si="51"/>
        <v>18.600000000000001</v>
      </c>
      <c r="K1334" s="26"/>
      <c r="L1334" s="76" t="s">
        <v>135</v>
      </c>
    </row>
    <row r="1335" spans="2:12" x14ac:dyDescent="0.2">
      <c r="B1335" s="22"/>
      <c r="C1335" s="22" t="s">
        <v>213</v>
      </c>
      <c r="D1335" s="38" t="s">
        <v>174</v>
      </c>
      <c r="E1335" s="24"/>
      <c r="F1335" s="24">
        <v>1</v>
      </c>
      <c r="G1335" s="24">
        <v>52.8</v>
      </c>
      <c r="H1335" s="24"/>
      <c r="I1335" s="24"/>
      <c r="J1335" s="25">
        <f t="shared" si="51"/>
        <v>52.8</v>
      </c>
      <c r="K1335" s="26"/>
      <c r="L1335" s="76" t="s">
        <v>135</v>
      </c>
    </row>
    <row r="1336" spans="2:12" x14ac:dyDescent="0.2">
      <c r="B1336" s="22"/>
      <c r="C1336" s="22" t="s">
        <v>223</v>
      </c>
      <c r="D1336" s="38" t="s">
        <v>224</v>
      </c>
      <c r="E1336" s="24"/>
      <c r="F1336" s="24">
        <v>1</v>
      </c>
      <c r="G1336" s="24">
        <v>2.6</v>
      </c>
      <c r="H1336" s="24"/>
      <c r="I1336" s="24"/>
      <c r="J1336" s="25">
        <f t="shared" si="51"/>
        <v>2.6</v>
      </c>
      <c r="K1336" s="26"/>
      <c r="L1336" s="76" t="s">
        <v>135</v>
      </c>
    </row>
    <row r="1337" spans="2:12" ht="25.5" x14ac:dyDescent="0.2">
      <c r="B1337" s="22" t="str">
        <f>'Presup '!C98</f>
        <v>13.3</v>
      </c>
      <c r="C1337" s="22"/>
      <c r="D1337" s="23" t="str">
        <f>'Presup '!D98</f>
        <v>ALUMINIO U / PISO FLOTANTE y AJUSTES A° I° EN PUERTAS / BUÑA Z</v>
      </c>
      <c r="E1337" s="24" t="str">
        <f>'Presup '!E98</f>
        <v>m</v>
      </c>
      <c r="F1337" s="24"/>
      <c r="G1337" s="24"/>
      <c r="H1337" s="24"/>
      <c r="I1337" s="24"/>
      <c r="J1337" s="25"/>
      <c r="K1337" s="26">
        <f>SUM(J1338:J1393)</f>
        <v>2078.5999999999995</v>
      </c>
      <c r="L1337" s="76" t="s">
        <v>135</v>
      </c>
    </row>
    <row r="1338" spans="2:12" x14ac:dyDescent="0.2">
      <c r="B1338" s="22"/>
      <c r="C1338" s="22" t="s">
        <v>240</v>
      </c>
      <c r="D1338" s="38" t="s">
        <v>241</v>
      </c>
      <c r="E1338" s="24"/>
      <c r="F1338" s="24">
        <v>1</v>
      </c>
      <c r="G1338" s="24">
        <v>13.1</v>
      </c>
      <c r="H1338" s="24"/>
      <c r="I1338" s="24"/>
      <c r="J1338" s="25">
        <f t="shared" ref="J1338:J1369" si="52">+F1338*G1338</f>
        <v>13.1</v>
      </c>
      <c r="K1338" s="26"/>
      <c r="L1338" s="76" t="s">
        <v>135</v>
      </c>
    </row>
    <row r="1339" spans="2:12" x14ac:dyDescent="0.2">
      <c r="B1339" s="22"/>
      <c r="C1339" s="22" t="s">
        <v>242</v>
      </c>
      <c r="D1339" s="38" t="s">
        <v>243</v>
      </c>
      <c r="E1339" s="24"/>
      <c r="F1339" s="24">
        <v>1</v>
      </c>
      <c r="G1339" s="24">
        <v>12.4</v>
      </c>
      <c r="H1339" s="24"/>
      <c r="I1339" s="24"/>
      <c r="J1339" s="25">
        <f t="shared" si="52"/>
        <v>12.4</v>
      </c>
      <c r="K1339" s="26"/>
      <c r="L1339" s="76" t="s">
        <v>135</v>
      </c>
    </row>
    <row r="1340" spans="2:12" x14ac:dyDescent="0.2">
      <c r="B1340" s="22"/>
      <c r="C1340" s="22" t="s">
        <v>244</v>
      </c>
      <c r="D1340" s="38" t="s">
        <v>245</v>
      </c>
      <c r="E1340" s="24"/>
      <c r="F1340" s="24">
        <v>1</v>
      </c>
      <c r="G1340" s="24">
        <v>18.899999999999999</v>
      </c>
      <c r="H1340" s="24"/>
      <c r="I1340" s="24"/>
      <c r="J1340" s="25">
        <f t="shared" si="52"/>
        <v>18.899999999999999</v>
      </c>
      <c r="K1340" s="26"/>
      <c r="L1340" s="76" t="s">
        <v>135</v>
      </c>
    </row>
    <row r="1341" spans="2:12" x14ac:dyDescent="0.2">
      <c r="B1341" s="22"/>
      <c r="C1341" s="22" t="s">
        <v>246</v>
      </c>
      <c r="D1341" s="38" t="s">
        <v>247</v>
      </c>
      <c r="E1341" s="24"/>
      <c r="F1341" s="24">
        <v>1</v>
      </c>
      <c r="G1341" s="24">
        <v>50.6</v>
      </c>
      <c r="H1341" s="24"/>
      <c r="I1341" s="24"/>
      <c r="J1341" s="25">
        <f t="shared" si="52"/>
        <v>50.6</v>
      </c>
      <c r="K1341" s="26"/>
      <c r="L1341" s="76" t="s">
        <v>135</v>
      </c>
    </row>
    <row r="1342" spans="2:12" x14ac:dyDescent="0.2">
      <c r="B1342" s="22"/>
      <c r="C1342" s="22" t="s">
        <v>248</v>
      </c>
      <c r="D1342" s="38" t="s">
        <v>249</v>
      </c>
      <c r="E1342" s="24"/>
      <c r="F1342" s="24">
        <v>1</v>
      </c>
      <c r="G1342" s="24">
        <v>112.2</v>
      </c>
      <c r="H1342" s="24"/>
      <c r="I1342" s="24"/>
      <c r="J1342" s="25">
        <f t="shared" si="52"/>
        <v>112.2</v>
      </c>
      <c r="K1342" s="26"/>
      <c r="L1342" s="76" t="s">
        <v>135</v>
      </c>
    </row>
    <row r="1343" spans="2:12" x14ac:dyDescent="0.2">
      <c r="B1343" s="22"/>
      <c r="C1343" s="22" t="s">
        <v>250</v>
      </c>
      <c r="D1343" s="38" t="s">
        <v>251</v>
      </c>
      <c r="E1343" s="24"/>
      <c r="F1343" s="24">
        <v>1</v>
      </c>
      <c r="G1343" s="24">
        <v>74.599999999999994</v>
      </c>
      <c r="H1343" s="24"/>
      <c r="I1343" s="24"/>
      <c r="J1343" s="25">
        <f t="shared" si="52"/>
        <v>74.599999999999994</v>
      </c>
      <c r="K1343" s="26"/>
      <c r="L1343" s="76" t="s">
        <v>135</v>
      </c>
    </row>
    <row r="1344" spans="2:12" x14ac:dyDescent="0.2">
      <c r="B1344" s="22"/>
      <c r="C1344" s="22" t="s">
        <v>252</v>
      </c>
      <c r="D1344" s="38" t="s">
        <v>253</v>
      </c>
      <c r="E1344" s="24"/>
      <c r="F1344" s="24">
        <v>1</v>
      </c>
      <c r="G1344" s="24">
        <v>67.2</v>
      </c>
      <c r="H1344" s="24"/>
      <c r="I1344" s="24"/>
      <c r="J1344" s="25">
        <f t="shared" si="52"/>
        <v>67.2</v>
      </c>
      <c r="K1344" s="26"/>
      <c r="L1344" s="76" t="s">
        <v>135</v>
      </c>
    </row>
    <row r="1345" spans="2:12" x14ac:dyDescent="0.2">
      <c r="B1345" s="22"/>
      <c r="C1345" s="22" t="s">
        <v>254</v>
      </c>
      <c r="D1345" s="38" t="s">
        <v>255</v>
      </c>
      <c r="E1345" s="24"/>
      <c r="F1345" s="24">
        <v>1</v>
      </c>
      <c r="G1345" s="24">
        <v>69.900000000000006</v>
      </c>
      <c r="H1345" s="24"/>
      <c r="I1345" s="24"/>
      <c r="J1345" s="25">
        <f t="shared" si="52"/>
        <v>69.900000000000006</v>
      </c>
      <c r="K1345" s="26"/>
      <c r="L1345" s="76" t="s">
        <v>135</v>
      </c>
    </row>
    <row r="1346" spans="2:12" x14ac:dyDescent="0.2">
      <c r="B1346" s="22"/>
      <c r="C1346" s="22" t="s">
        <v>256</v>
      </c>
      <c r="D1346" s="38" t="s">
        <v>257</v>
      </c>
      <c r="E1346" s="24"/>
      <c r="F1346" s="24">
        <v>1</v>
      </c>
      <c r="G1346" s="24">
        <v>103.2</v>
      </c>
      <c r="H1346" s="24"/>
      <c r="I1346" s="24"/>
      <c r="J1346" s="25">
        <f t="shared" si="52"/>
        <v>103.2</v>
      </c>
      <c r="K1346" s="26"/>
      <c r="L1346" s="76" t="s">
        <v>135</v>
      </c>
    </row>
    <row r="1347" spans="2:12" x14ac:dyDescent="0.2">
      <c r="B1347" s="22"/>
      <c r="C1347" s="22" t="s">
        <v>350</v>
      </c>
      <c r="D1347" s="38" t="s">
        <v>351</v>
      </c>
      <c r="E1347" s="24"/>
      <c r="F1347" s="24">
        <v>1</v>
      </c>
      <c r="G1347" s="24">
        <v>20.100000000000001</v>
      </c>
      <c r="H1347" s="24"/>
      <c r="I1347" s="24"/>
      <c r="J1347" s="25">
        <f t="shared" si="52"/>
        <v>20.100000000000001</v>
      </c>
      <c r="K1347" s="26"/>
      <c r="L1347" s="76" t="s">
        <v>135</v>
      </c>
    </row>
    <row r="1348" spans="2:12" x14ac:dyDescent="0.2">
      <c r="B1348" s="22"/>
      <c r="C1348" s="22" t="s">
        <v>258</v>
      </c>
      <c r="D1348" s="38" t="s">
        <v>259</v>
      </c>
      <c r="E1348" s="24"/>
      <c r="F1348" s="24">
        <v>1</v>
      </c>
      <c r="G1348" s="24">
        <v>29.7</v>
      </c>
      <c r="H1348" s="24"/>
      <c r="I1348" s="24"/>
      <c r="J1348" s="25">
        <f t="shared" si="52"/>
        <v>29.7</v>
      </c>
      <c r="K1348" s="26"/>
      <c r="L1348" s="76" t="s">
        <v>135</v>
      </c>
    </row>
    <row r="1349" spans="2:12" x14ac:dyDescent="0.2">
      <c r="B1349" s="22"/>
      <c r="C1349" s="22" t="s">
        <v>260</v>
      </c>
      <c r="D1349" s="38" t="s">
        <v>261</v>
      </c>
      <c r="E1349" s="24"/>
      <c r="F1349" s="24">
        <v>1</v>
      </c>
      <c r="G1349" s="24">
        <v>38.9</v>
      </c>
      <c r="H1349" s="24"/>
      <c r="I1349" s="24"/>
      <c r="J1349" s="25">
        <f t="shared" si="52"/>
        <v>38.9</v>
      </c>
      <c r="K1349" s="26"/>
      <c r="L1349" s="76" t="s">
        <v>135</v>
      </c>
    </row>
    <row r="1350" spans="2:12" x14ac:dyDescent="0.2">
      <c r="B1350" s="22"/>
      <c r="C1350" s="22" t="s">
        <v>231</v>
      </c>
      <c r="D1350" s="38" t="s">
        <v>232</v>
      </c>
      <c r="E1350" s="24"/>
      <c r="F1350" s="24">
        <v>1</v>
      </c>
      <c r="G1350" s="24">
        <v>38.9</v>
      </c>
      <c r="H1350" s="24"/>
      <c r="I1350" s="24"/>
      <c r="J1350" s="25">
        <f t="shared" si="52"/>
        <v>38.9</v>
      </c>
      <c r="K1350" s="26"/>
      <c r="L1350" s="76" t="s">
        <v>135</v>
      </c>
    </row>
    <row r="1351" spans="2:12" x14ac:dyDescent="0.2">
      <c r="B1351" s="22"/>
      <c r="C1351" s="22" t="s">
        <v>262</v>
      </c>
      <c r="D1351" s="38" t="s">
        <v>263</v>
      </c>
      <c r="E1351" s="24"/>
      <c r="F1351" s="24">
        <v>1</v>
      </c>
      <c r="G1351" s="24">
        <v>17.899999999999999</v>
      </c>
      <c r="H1351" s="24"/>
      <c r="I1351" s="24"/>
      <c r="J1351" s="25">
        <f t="shared" si="52"/>
        <v>17.899999999999999</v>
      </c>
      <c r="K1351" s="26"/>
      <c r="L1351" s="76" t="s">
        <v>135</v>
      </c>
    </row>
    <row r="1352" spans="2:12" x14ac:dyDescent="0.2">
      <c r="B1352" s="22"/>
      <c r="C1352" s="22" t="s">
        <v>264</v>
      </c>
      <c r="D1352" s="38" t="s">
        <v>265</v>
      </c>
      <c r="E1352" s="24"/>
      <c r="F1352" s="24">
        <v>1</v>
      </c>
      <c r="G1352" s="24">
        <v>25.3</v>
      </c>
      <c r="H1352" s="24"/>
      <c r="I1352" s="24"/>
      <c r="J1352" s="25">
        <f t="shared" si="52"/>
        <v>25.3</v>
      </c>
      <c r="K1352" s="26"/>
      <c r="L1352" s="76" t="s">
        <v>135</v>
      </c>
    </row>
    <row r="1353" spans="2:12" x14ac:dyDescent="0.2">
      <c r="B1353" s="22"/>
      <c r="C1353" s="22" t="s">
        <v>266</v>
      </c>
      <c r="D1353" s="38" t="s">
        <v>267</v>
      </c>
      <c r="E1353" s="24"/>
      <c r="F1353" s="24">
        <v>1</v>
      </c>
      <c r="G1353" s="24">
        <v>83.8</v>
      </c>
      <c r="H1353" s="24"/>
      <c r="I1353" s="24"/>
      <c r="J1353" s="25">
        <f t="shared" si="52"/>
        <v>83.8</v>
      </c>
      <c r="K1353" s="26"/>
      <c r="L1353" s="76" t="s">
        <v>135</v>
      </c>
    </row>
    <row r="1354" spans="2:12" x14ac:dyDescent="0.2">
      <c r="B1354" s="22"/>
      <c r="C1354" s="22" t="s">
        <v>268</v>
      </c>
      <c r="D1354" s="38" t="s">
        <v>269</v>
      </c>
      <c r="E1354" s="24"/>
      <c r="F1354" s="24">
        <v>1</v>
      </c>
      <c r="G1354" s="24">
        <v>16.2</v>
      </c>
      <c r="H1354" s="24"/>
      <c r="I1354" s="24"/>
      <c r="J1354" s="25">
        <f t="shared" si="52"/>
        <v>16.2</v>
      </c>
      <c r="K1354" s="26"/>
      <c r="L1354" s="76" t="s">
        <v>135</v>
      </c>
    </row>
    <row r="1355" spans="2:12" x14ac:dyDescent="0.2">
      <c r="B1355" s="22"/>
      <c r="C1355" s="22" t="s">
        <v>270</v>
      </c>
      <c r="D1355" s="38" t="s">
        <v>271</v>
      </c>
      <c r="E1355" s="24"/>
      <c r="F1355" s="24">
        <v>1</v>
      </c>
      <c r="G1355" s="24">
        <v>19.600000000000001</v>
      </c>
      <c r="H1355" s="24"/>
      <c r="I1355" s="24"/>
      <c r="J1355" s="25">
        <f t="shared" si="52"/>
        <v>19.600000000000001</v>
      </c>
      <c r="K1355" s="26"/>
      <c r="L1355" s="76" t="s">
        <v>135</v>
      </c>
    </row>
    <row r="1356" spans="2:12" x14ac:dyDescent="0.2">
      <c r="B1356" s="22"/>
      <c r="C1356" s="22" t="s">
        <v>233</v>
      </c>
      <c r="D1356" s="38" t="s">
        <v>174</v>
      </c>
      <c r="E1356" s="24"/>
      <c r="F1356" s="24">
        <v>1</v>
      </c>
      <c r="G1356" s="24">
        <v>52.1</v>
      </c>
      <c r="H1356" s="24"/>
      <c r="I1356" s="24"/>
      <c r="J1356" s="25">
        <f t="shared" si="52"/>
        <v>52.1</v>
      </c>
      <c r="K1356" s="26"/>
      <c r="L1356" s="76" t="s">
        <v>135</v>
      </c>
    </row>
    <row r="1357" spans="2:12" x14ac:dyDescent="0.2">
      <c r="B1357" s="22"/>
      <c r="C1357" s="22" t="s">
        <v>272</v>
      </c>
      <c r="D1357" s="38" t="s">
        <v>273</v>
      </c>
      <c r="E1357" s="24"/>
      <c r="F1357" s="24">
        <v>1</v>
      </c>
      <c r="G1357" s="24">
        <v>19.8</v>
      </c>
      <c r="H1357" s="24"/>
      <c r="I1357" s="24"/>
      <c r="J1357" s="25">
        <f t="shared" si="52"/>
        <v>19.8</v>
      </c>
      <c r="K1357" s="26"/>
      <c r="L1357" s="76" t="s">
        <v>135</v>
      </c>
    </row>
    <row r="1358" spans="2:12" x14ac:dyDescent="0.2">
      <c r="B1358" s="22"/>
      <c r="C1358" s="22" t="s">
        <v>188</v>
      </c>
      <c r="D1358" s="38" t="s">
        <v>189</v>
      </c>
      <c r="E1358" s="24"/>
      <c r="F1358" s="24">
        <v>1</v>
      </c>
      <c r="G1358" s="24">
        <v>4.9000000000000004</v>
      </c>
      <c r="I1358" s="24"/>
      <c r="J1358" s="25">
        <f t="shared" si="52"/>
        <v>4.9000000000000004</v>
      </c>
      <c r="K1358" s="26"/>
      <c r="L1358" s="76" t="s">
        <v>135</v>
      </c>
    </row>
    <row r="1359" spans="2:12" x14ac:dyDescent="0.2">
      <c r="B1359" s="22"/>
      <c r="C1359" s="22" t="s">
        <v>190</v>
      </c>
      <c r="D1359" s="38" t="s">
        <v>191</v>
      </c>
      <c r="E1359" s="24"/>
      <c r="F1359" s="24">
        <v>1</v>
      </c>
      <c r="G1359" s="24">
        <v>4.9000000000000004</v>
      </c>
      <c r="I1359" s="24"/>
      <c r="J1359" s="25">
        <f t="shared" si="52"/>
        <v>4.9000000000000004</v>
      </c>
      <c r="K1359" s="26"/>
      <c r="L1359" s="76" t="s">
        <v>135</v>
      </c>
    </row>
    <row r="1360" spans="2:12" x14ac:dyDescent="0.2">
      <c r="B1360" s="22"/>
      <c r="C1360" s="22" t="s">
        <v>192</v>
      </c>
      <c r="D1360" s="38" t="s">
        <v>193</v>
      </c>
      <c r="E1360" s="24"/>
      <c r="F1360" s="24">
        <v>1</v>
      </c>
      <c r="G1360" s="24">
        <v>4.5999999999999996</v>
      </c>
      <c r="I1360" s="24"/>
      <c r="J1360" s="25">
        <f t="shared" si="52"/>
        <v>4.5999999999999996</v>
      </c>
      <c r="K1360" s="26"/>
      <c r="L1360" s="76" t="s">
        <v>135</v>
      </c>
    </row>
    <row r="1361" spans="2:12" x14ac:dyDescent="0.2">
      <c r="B1361" s="22"/>
      <c r="C1361" s="22" t="s">
        <v>274</v>
      </c>
      <c r="D1361" s="38" t="s">
        <v>275</v>
      </c>
      <c r="E1361" s="24"/>
      <c r="F1361" s="24">
        <v>1</v>
      </c>
      <c r="G1361" s="24">
        <v>48.6</v>
      </c>
      <c r="H1361" s="24"/>
      <c r="I1361" s="24"/>
      <c r="J1361" s="25">
        <f t="shared" si="52"/>
        <v>48.6</v>
      </c>
      <c r="K1361" s="26"/>
      <c r="L1361" s="76" t="s">
        <v>135</v>
      </c>
    </row>
    <row r="1362" spans="2:12" x14ac:dyDescent="0.2">
      <c r="B1362" s="22"/>
      <c r="C1362" s="22" t="s">
        <v>276</v>
      </c>
      <c r="D1362" s="38" t="s">
        <v>277</v>
      </c>
      <c r="E1362" s="24"/>
      <c r="F1362" s="24">
        <v>1</v>
      </c>
      <c r="G1362" s="24">
        <v>10.1</v>
      </c>
      <c r="H1362" s="24"/>
      <c r="I1362" s="24"/>
      <c r="J1362" s="25">
        <f t="shared" si="52"/>
        <v>10.1</v>
      </c>
      <c r="K1362" s="26"/>
      <c r="L1362" s="76" t="s">
        <v>135</v>
      </c>
    </row>
    <row r="1363" spans="2:12" x14ac:dyDescent="0.2">
      <c r="B1363" s="22"/>
      <c r="C1363" s="22" t="s">
        <v>278</v>
      </c>
      <c r="D1363" s="38" t="s">
        <v>279</v>
      </c>
      <c r="E1363" s="24"/>
      <c r="F1363" s="24">
        <v>1</v>
      </c>
      <c r="G1363" s="24">
        <v>60.4</v>
      </c>
      <c r="H1363" s="24"/>
      <c r="I1363" s="24"/>
      <c r="J1363" s="25">
        <f t="shared" si="52"/>
        <v>60.4</v>
      </c>
      <c r="K1363" s="26"/>
      <c r="L1363" s="76" t="s">
        <v>135</v>
      </c>
    </row>
    <row r="1364" spans="2:12" x14ac:dyDescent="0.2">
      <c r="B1364" s="22"/>
      <c r="C1364" s="22" t="s">
        <v>280</v>
      </c>
      <c r="D1364" s="38" t="s">
        <v>281</v>
      </c>
      <c r="E1364" s="24"/>
      <c r="F1364" s="24">
        <v>1</v>
      </c>
      <c r="G1364" s="24">
        <v>17.3</v>
      </c>
      <c r="H1364" s="24"/>
      <c r="I1364" s="24"/>
      <c r="J1364" s="25">
        <f t="shared" si="52"/>
        <v>17.3</v>
      </c>
      <c r="K1364" s="26"/>
      <c r="L1364" s="76" t="s">
        <v>135</v>
      </c>
    </row>
    <row r="1365" spans="2:12" x14ac:dyDescent="0.2">
      <c r="B1365" s="22"/>
      <c r="C1365" s="22" t="s">
        <v>352</v>
      </c>
      <c r="D1365" s="38" t="s">
        <v>351</v>
      </c>
      <c r="E1365" s="24"/>
      <c r="F1365" s="24">
        <v>1</v>
      </c>
      <c r="G1365" s="24">
        <v>20.2</v>
      </c>
      <c r="H1365" s="24"/>
      <c r="I1365" s="24"/>
      <c r="J1365" s="25">
        <f t="shared" si="52"/>
        <v>20.2</v>
      </c>
      <c r="K1365" s="26"/>
      <c r="L1365" s="76" t="s">
        <v>135</v>
      </c>
    </row>
    <row r="1366" spans="2:12" x14ac:dyDescent="0.2">
      <c r="B1366" s="22"/>
      <c r="C1366" s="22" t="s">
        <v>282</v>
      </c>
      <c r="D1366" s="38" t="s">
        <v>283</v>
      </c>
      <c r="E1366" s="24"/>
      <c r="F1366" s="24">
        <v>1</v>
      </c>
      <c r="G1366" s="24">
        <v>74.900000000000006</v>
      </c>
      <c r="H1366" s="24"/>
      <c r="I1366" s="24"/>
      <c r="J1366" s="25">
        <f t="shared" si="52"/>
        <v>74.900000000000006</v>
      </c>
      <c r="K1366" s="26"/>
      <c r="L1366" s="76" t="s">
        <v>135</v>
      </c>
    </row>
    <row r="1367" spans="2:12" x14ac:dyDescent="0.2">
      <c r="B1367" s="22"/>
      <c r="C1367" s="22" t="s">
        <v>284</v>
      </c>
      <c r="D1367" s="38" t="s">
        <v>285</v>
      </c>
      <c r="E1367" s="24"/>
      <c r="F1367" s="24">
        <v>1</v>
      </c>
      <c r="G1367" s="24">
        <v>37.200000000000003</v>
      </c>
      <c r="H1367" s="24"/>
      <c r="I1367" s="24"/>
      <c r="J1367" s="25">
        <f t="shared" si="52"/>
        <v>37.200000000000003</v>
      </c>
      <c r="K1367" s="26"/>
      <c r="L1367" s="76" t="s">
        <v>135</v>
      </c>
    </row>
    <row r="1368" spans="2:12" x14ac:dyDescent="0.2">
      <c r="B1368" s="22"/>
      <c r="C1368" s="22" t="s">
        <v>286</v>
      </c>
      <c r="D1368" s="38" t="s">
        <v>259</v>
      </c>
      <c r="E1368" s="24"/>
      <c r="F1368" s="24">
        <v>1</v>
      </c>
      <c r="G1368" s="24">
        <v>29.6</v>
      </c>
      <c r="H1368" s="24"/>
      <c r="I1368" s="24"/>
      <c r="J1368" s="25">
        <f t="shared" si="52"/>
        <v>29.6</v>
      </c>
      <c r="K1368" s="26"/>
      <c r="L1368" s="76" t="s">
        <v>135</v>
      </c>
    </row>
    <row r="1369" spans="2:12" x14ac:dyDescent="0.2">
      <c r="B1369" s="22"/>
      <c r="C1369" s="22" t="s">
        <v>287</v>
      </c>
      <c r="D1369" s="38" t="s">
        <v>288</v>
      </c>
      <c r="E1369" s="24"/>
      <c r="F1369" s="24">
        <v>1</v>
      </c>
      <c r="G1369" s="24">
        <v>105.2</v>
      </c>
      <c r="H1369" s="24"/>
      <c r="I1369" s="24"/>
      <c r="J1369" s="25">
        <f t="shared" si="52"/>
        <v>105.2</v>
      </c>
      <c r="K1369" s="26"/>
      <c r="L1369" s="76" t="s">
        <v>135</v>
      </c>
    </row>
    <row r="1370" spans="2:12" x14ac:dyDescent="0.2">
      <c r="B1370" s="22"/>
      <c r="C1370" s="22" t="s">
        <v>289</v>
      </c>
      <c r="D1370" s="38" t="s">
        <v>259</v>
      </c>
      <c r="E1370" s="24"/>
      <c r="F1370" s="24">
        <v>1</v>
      </c>
      <c r="G1370" s="24">
        <v>30.2</v>
      </c>
      <c r="H1370" s="24"/>
      <c r="I1370" s="24"/>
      <c r="J1370" s="25">
        <f t="shared" ref="J1370:J1393" si="53">+F1370*G1370</f>
        <v>30.2</v>
      </c>
      <c r="K1370" s="26"/>
      <c r="L1370" s="76" t="s">
        <v>135</v>
      </c>
    </row>
    <row r="1371" spans="2:12" x14ac:dyDescent="0.2">
      <c r="B1371" s="22"/>
      <c r="C1371" s="22" t="s">
        <v>290</v>
      </c>
      <c r="D1371" s="38" t="s">
        <v>291</v>
      </c>
      <c r="E1371" s="24"/>
      <c r="F1371" s="24">
        <v>1</v>
      </c>
      <c r="G1371" s="24">
        <v>29.8</v>
      </c>
      <c r="H1371" s="24"/>
      <c r="I1371" s="24"/>
      <c r="J1371" s="25">
        <f t="shared" si="53"/>
        <v>29.8</v>
      </c>
      <c r="K1371" s="26"/>
      <c r="L1371" s="76" t="s">
        <v>135</v>
      </c>
    </row>
    <row r="1372" spans="2:12" x14ac:dyDescent="0.2">
      <c r="B1372" s="22"/>
      <c r="C1372" s="22" t="s">
        <v>292</v>
      </c>
      <c r="D1372" s="38" t="s">
        <v>293</v>
      </c>
      <c r="E1372" s="24"/>
      <c r="F1372" s="24">
        <v>1</v>
      </c>
      <c r="G1372" s="24">
        <v>27.3</v>
      </c>
      <c r="H1372" s="24"/>
      <c r="I1372" s="24"/>
      <c r="J1372" s="25">
        <f t="shared" si="53"/>
        <v>27.3</v>
      </c>
      <c r="K1372" s="26"/>
      <c r="L1372" s="76" t="s">
        <v>135</v>
      </c>
    </row>
    <row r="1373" spans="2:12" x14ac:dyDescent="0.2">
      <c r="B1373" s="22"/>
      <c r="C1373" s="22" t="s">
        <v>294</v>
      </c>
      <c r="D1373" s="38" t="s">
        <v>295</v>
      </c>
      <c r="E1373" s="24"/>
      <c r="F1373" s="24">
        <v>1</v>
      </c>
      <c r="G1373" s="24">
        <v>89.1</v>
      </c>
      <c r="H1373" s="24"/>
      <c r="I1373" s="24"/>
      <c r="J1373" s="25">
        <f t="shared" si="53"/>
        <v>89.1</v>
      </c>
      <c r="K1373" s="26"/>
      <c r="L1373" s="76" t="s">
        <v>135</v>
      </c>
    </row>
    <row r="1374" spans="2:12" x14ac:dyDescent="0.2">
      <c r="B1374" s="22"/>
      <c r="C1374" s="22" t="s">
        <v>296</v>
      </c>
      <c r="D1374" s="38" t="s">
        <v>269</v>
      </c>
      <c r="E1374" s="24"/>
      <c r="F1374" s="24">
        <v>1</v>
      </c>
      <c r="G1374" s="24">
        <v>16.3</v>
      </c>
      <c r="H1374" s="24"/>
      <c r="I1374" s="24"/>
      <c r="J1374" s="25">
        <f t="shared" si="53"/>
        <v>16.3</v>
      </c>
      <c r="K1374" s="26"/>
      <c r="L1374" s="76" t="s">
        <v>135</v>
      </c>
    </row>
    <row r="1375" spans="2:12" x14ac:dyDescent="0.2">
      <c r="B1375" s="22"/>
      <c r="C1375" s="22" t="s">
        <v>297</v>
      </c>
      <c r="D1375" s="38" t="s">
        <v>271</v>
      </c>
      <c r="E1375" s="24"/>
      <c r="F1375" s="24">
        <v>1</v>
      </c>
      <c r="G1375" s="24">
        <v>19.5</v>
      </c>
      <c r="H1375" s="24"/>
      <c r="I1375" s="24"/>
      <c r="J1375" s="25">
        <f t="shared" si="53"/>
        <v>19.5</v>
      </c>
      <c r="K1375" s="26"/>
      <c r="L1375" s="76" t="s">
        <v>135</v>
      </c>
    </row>
    <row r="1376" spans="2:12" x14ac:dyDescent="0.2">
      <c r="B1376" s="22"/>
      <c r="C1376" s="22" t="s">
        <v>194</v>
      </c>
      <c r="D1376" s="38" t="s">
        <v>174</v>
      </c>
      <c r="E1376" s="24"/>
      <c r="F1376" s="24">
        <v>1</v>
      </c>
      <c r="G1376" s="24">
        <v>96.3</v>
      </c>
      <c r="H1376" s="24"/>
      <c r="I1376" s="24"/>
      <c r="J1376" s="25">
        <f t="shared" si="53"/>
        <v>96.3</v>
      </c>
      <c r="K1376" s="26"/>
      <c r="L1376" s="76" t="s">
        <v>135</v>
      </c>
    </row>
    <row r="1377" spans="1:256" x14ac:dyDescent="0.2">
      <c r="B1377" s="22"/>
      <c r="C1377" s="22" t="s">
        <v>298</v>
      </c>
      <c r="D1377" s="38" t="s">
        <v>299</v>
      </c>
      <c r="E1377" s="24"/>
      <c r="F1377" s="24">
        <v>1</v>
      </c>
      <c r="G1377" s="24">
        <v>27.1</v>
      </c>
      <c r="H1377" s="24"/>
      <c r="I1377" s="24"/>
      <c r="J1377" s="25">
        <f t="shared" si="53"/>
        <v>27.1</v>
      </c>
      <c r="K1377" s="26"/>
      <c r="L1377" s="76" t="s">
        <v>135</v>
      </c>
    </row>
    <row r="1378" spans="1:256" x14ac:dyDescent="0.2">
      <c r="B1378" s="22"/>
      <c r="C1378" s="22" t="s">
        <v>300</v>
      </c>
      <c r="D1378" s="38" t="s">
        <v>301</v>
      </c>
      <c r="E1378" s="24"/>
      <c r="F1378" s="24">
        <v>1</v>
      </c>
      <c r="G1378" s="24">
        <v>17.3</v>
      </c>
      <c r="H1378" s="24"/>
      <c r="I1378" s="24"/>
      <c r="J1378" s="25">
        <f t="shared" si="53"/>
        <v>17.3</v>
      </c>
      <c r="K1378" s="26"/>
      <c r="L1378" s="76" t="s">
        <v>135</v>
      </c>
    </row>
    <row r="1379" spans="1:256" x14ac:dyDescent="0.2">
      <c r="B1379" s="22"/>
      <c r="C1379" s="22" t="s">
        <v>302</v>
      </c>
      <c r="D1379" s="38" t="s">
        <v>303</v>
      </c>
      <c r="E1379" s="24"/>
      <c r="F1379" s="24">
        <v>1</v>
      </c>
      <c r="G1379" s="24">
        <v>14.1</v>
      </c>
      <c r="H1379" s="24"/>
      <c r="I1379" s="24"/>
      <c r="J1379" s="25">
        <f t="shared" si="53"/>
        <v>14.1</v>
      </c>
      <c r="K1379" s="26"/>
      <c r="L1379" s="76" t="s">
        <v>135</v>
      </c>
    </row>
    <row r="1380" spans="1:256" x14ac:dyDescent="0.2">
      <c r="B1380" s="22"/>
      <c r="C1380" s="22" t="s">
        <v>205</v>
      </c>
      <c r="D1380" s="38" t="s">
        <v>206</v>
      </c>
      <c r="E1380" s="24"/>
      <c r="F1380" s="24">
        <v>1</v>
      </c>
      <c r="G1380" s="24">
        <v>9.5</v>
      </c>
      <c r="H1380" s="24"/>
      <c r="I1380" s="24"/>
      <c r="J1380" s="25">
        <f t="shared" si="53"/>
        <v>9.5</v>
      </c>
      <c r="K1380" s="26"/>
      <c r="L1380" s="76" t="s">
        <v>135</v>
      </c>
    </row>
    <row r="1381" spans="1:256" x14ac:dyDescent="0.2">
      <c r="B1381" s="22"/>
      <c r="C1381" s="22" t="s">
        <v>304</v>
      </c>
      <c r="D1381" s="38" t="s">
        <v>305</v>
      </c>
      <c r="E1381" s="24"/>
      <c r="F1381" s="24">
        <v>1</v>
      </c>
      <c r="G1381" s="24">
        <v>25.8</v>
      </c>
      <c r="H1381" s="24"/>
      <c r="I1381" s="24"/>
      <c r="J1381" s="25">
        <f t="shared" si="53"/>
        <v>25.8</v>
      </c>
      <c r="K1381" s="26"/>
      <c r="L1381" s="76" t="s">
        <v>135</v>
      </c>
    </row>
    <row r="1382" spans="1:256" x14ac:dyDescent="0.2">
      <c r="B1382" s="22"/>
      <c r="C1382" s="22" t="s">
        <v>306</v>
      </c>
      <c r="D1382" s="38" t="s">
        <v>307</v>
      </c>
      <c r="E1382" s="24"/>
      <c r="F1382" s="24">
        <v>1</v>
      </c>
      <c r="G1382" s="24">
        <v>25.8</v>
      </c>
      <c r="H1382" s="24"/>
      <c r="I1382" s="24"/>
      <c r="J1382" s="25">
        <f t="shared" si="53"/>
        <v>25.8</v>
      </c>
      <c r="K1382" s="26"/>
      <c r="L1382" s="76" t="s">
        <v>135</v>
      </c>
    </row>
    <row r="1383" spans="1:256" x14ac:dyDescent="0.2">
      <c r="B1383" s="22"/>
      <c r="C1383" s="22" t="s">
        <v>308</v>
      </c>
      <c r="D1383" s="38" t="s">
        <v>271</v>
      </c>
      <c r="E1383" s="24"/>
      <c r="F1383" s="24">
        <v>1</v>
      </c>
      <c r="G1383" s="24">
        <v>25.8</v>
      </c>
      <c r="H1383" s="24"/>
      <c r="I1383" s="24"/>
      <c r="J1383" s="25">
        <f t="shared" si="53"/>
        <v>25.8</v>
      </c>
      <c r="K1383" s="26"/>
      <c r="L1383" s="76" t="s">
        <v>135</v>
      </c>
    </row>
    <row r="1384" spans="1:256" s="2" customFormat="1" x14ac:dyDescent="0.2">
      <c r="A1384"/>
      <c r="B1384" s="22"/>
      <c r="C1384" s="22" t="s">
        <v>309</v>
      </c>
      <c r="D1384" s="38" t="s">
        <v>310</v>
      </c>
      <c r="E1384" s="24"/>
      <c r="F1384" s="24">
        <v>1</v>
      </c>
      <c r="G1384" s="24">
        <v>25.8</v>
      </c>
      <c r="H1384" s="24"/>
      <c r="I1384" s="24"/>
      <c r="J1384" s="25">
        <f t="shared" si="53"/>
        <v>25.8</v>
      </c>
      <c r="K1384" s="26"/>
      <c r="L1384" s="76" t="s">
        <v>135</v>
      </c>
      <c r="M1384" s="1"/>
      <c r="N1384" s="99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  <c r="IU1384"/>
      <c r="IV1384"/>
    </row>
    <row r="1385" spans="1:256" s="2" customFormat="1" x14ac:dyDescent="0.2">
      <c r="A1385"/>
      <c r="B1385" s="22"/>
      <c r="C1385" s="22" t="s">
        <v>311</v>
      </c>
      <c r="D1385" s="38" t="s">
        <v>312</v>
      </c>
      <c r="E1385" s="24"/>
      <c r="F1385" s="24">
        <v>1</v>
      </c>
      <c r="G1385" s="24">
        <v>19.5</v>
      </c>
      <c r="H1385" s="24"/>
      <c r="I1385" s="24"/>
      <c r="J1385" s="25">
        <f t="shared" si="53"/>
        <v>19.5</v>
      </c>
      <c r="K1385" s="26"/>
      <c r="L1385" s="76" t="s">
        <v>135</v>
      </c>
      <c r="M1385" s="1"/>
      <c r="N1385" s="99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  <c r="IU1385"/>
      <c r="IV1385"/>
    </row>
    <row r="1386" spans="1:256" s="2" customFormat="1" x14ac:dyDescent="0.2">
      <c r="A1386"/>
      <c r="B1386" s="22"/>
      <c r="C1386" s="22" t="s">
        <v>313</v>
      </c>
      <c r="D1386" s="38" t="s">
        <v>303</v>
      </c>
      <c r="E1386" s="24"/>
      <c r="F1386" s="24">
        <v>1</v>
      </c>
      <c r="G1386" s="24">
        <v>13.6</v>
      </c>
      <c r="H1386" s="24"/>
      <c r="I1386" s="24"/>
      <c r="J1386" s="25">
        <f t="shared" si="53"/>
        <v>13.6</v>
      </c>
      <c r="K1386" s="26"/>
      <c r="L1386" s="76" t="s">
        <v>135</v>
      </c>
      <c r="M1386" s="1"/>
      <c r="N1386" s="99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  <c r="IU1386"/>
      <c r="IV1386"/>
    </row>
    <row r="1387" spans="1:256" s="2" customFormat="1" x14ac:dyDescent="0.2">
      <c r="A1387"/>
      <c r="B1387" s="22"/>
      <c r="C1387" s="22" t="s">
        <v>314</v>
      </c>
      <c r="D1387" s="38" t="s">
        <v>315</v>
      </c>
      <c r="E1387" s="24"/>
      <c r="F1387" s="24">
        <v>1</v>
      </c>
      <c r="G1387" s="24">
        <v>45.2</v>
      </c>
      <c r="H1387" s="24"/>
      <c r="I1387" s="24"/>
      <c r="J1387" s="25">
        <f t="shared" si="53"/>
        <v>45.2</v>
      </c>
      <c r="K1387" s="26"/>
      <c r="L1387" s="76" t="s">
        <v>135</v>
      </c>
      <c r="M1387" s="1"/>
      <c r="N1387" s="99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  <c r="IU1387"/>
      <c r="IV1387"/>
    </row>
    <row r="1388" spans="1:256" s="2" customFormat="1" x14ac:dyDescent="0.2">
      <c r="A1388"/>
      <c r="B1388" s="22"/>
      <c r="C1388" s="22" t="s">
        <v>316</v>
      </c>
      <c r="D1388" s="38" t="s">
        <v>303</v>
      </c>
      <c r="E1388" s="24"/>
      <c r="F1388" s="24">
        <v>1</v>
      </c>
      <c r="G1388" s="24">
        <v>13.6</v>
      </c>
      <c r="H1388" s="24"/>
      <c r="I1388" s="24"/>
      <c r="J1388" s="25">
        <f t="shared" si="53"/>
        <v>13.6</v>
      </c>
      <c r="K1388" s="26"/>
      <c r="L1388" s="76" t="s">
        <v>135</v>
      </c>
      <c r="M1388" s="1"/>
      <c r="N1388" s="99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</row>
    <row r="1389" spans="1:256" x14ac:dyDescent="0.2">
      <c r="B1389" s="22"/>
      <c r="C1389" s="22" t="s">
        <v>317</v>
      </c>
      <c r="D1389" s="38" t="s">
        <v>318</v>
      </c>
      <c r="E1389" s="24"/>
      <c r="F1389" s="24">
        <v>1</v>
      </c>
      <c r="G1389" s="24">
        <v>26.1</v>
      </c>
      <c r="H1389" s="24"/>
      <c r="I1389" s="24"/>
      <c r="J1389" s="25">
        <f t="shared" si="53"/>
        <v>26.1</v>
      </c>
      <c r="K1389" s="26"/>
      <c r="L1389" s="76" t="s">
        <v>135</v>
      </c>
    </row>
    <row r="1390" spans="1:256" x14ac:dyDescent="0.2">
      <c r="B1390" s="22"/>
      <c r="C1390" s="22" t="s">
        <v>319</v>
      </c>
      <c r="D1390" s="38" t="s">
        <v>320</v>
      </c>
      <c r="E1390" s="24"/>
      <c r="F1390" s="24">
        <v>1</v>
      </c>
      <c r="G1390" s="24">
        <v>66.400000000000006</v>
      </c>
      <c r="H1390" s="24"/>
      <c r="I1390" s="24"/>
      <c r="J1390" s="25">
        <f t="shared" si="53"/>
        <v>66.400000000000006</v>
      </c>
      <c r="K1390" s="26"/>
      <c r="L1390" s="76" t="s">
        <v>135</v>
      </c>
    </row>
    <row r="1391" spans="1:256" x14ac:dyDescent="0.2">
      <c r="B1391" s="22"/>
      <c r="C1391" s="22" t="s">
        <v>321</v>
      </c>
      <c r="D1391" s="38" t="s">
        <v>322</v>
      </c>
      <c r="E1391" s="24"/>
      <c r="F1391" s="24">
        <v>1</v>
      </c>
      <c r="G1391" s="24">
        <v>60.2</v>
      </c>
      <c r="H1391" s="24"/>
      <c r="I1391" s="24"/>
      <c r="J1391" s="25">
        <f t="shared" si="53"/>
        <v>60.2</v>
      </c>
      <c r="K1391" s="26"/>
      <c r="L1391" s="76" t="s">
        <v>135</v>
      </c>
    </row>
    <row r="1392" spans="1:256" x14ac:dyDescent="0.2">
      <c r="B1392" s="22"/>
      <c r="C1392" s="22" t="s">
        <v>211</v>
      </c>
      <c r="D1392" s="38" t="s">
        <v>212</v>
      </c>
      <c r="E1392" s="24"/>
      <c r="F1392" s="24">
        <v>1</v>
      </c>
      <c r="G1392" s="24">
        <v>36.5</v>
      </c>
      <c r="H1392" s="24"/>
      <c r="I1392" s="24"/>
      <c r="J1392" s="25">
        <f t="shared" si="53"/>
        <v>36.5</v>
      </c>
      <c r="K1392" s="26"/>
      <c r="L1392" s="76" t="s">
        <v>135</v>
      </c>
    </row>
    <row r="1393" spans="1:256" x14ac:dyDescent="0.2">
      <c r="B1393" s="22"/>
      <c r="C1393" s="22" t="s">
        <v>323</v>
      </c>
      <c r="D1393" s="38" t="s">
        <v>324</v>
      </c>
      <c r="E1393" s="24"/>
      <c r="F1393" s="24">
        <v>1</v>
      </c>
      <c r="G1393" s="24">
        <v>15.5</v>
      </c>
      <c r="H1393" s="24"/>
      <c r="I1393" s="24"/>
      <c r="J1393" s="25">
        <f t="shared" si="53"/>
        <v>15.5</v>
      </c>
      <c r="K1393" s="26"/>
      <c r="L1393" s="76" t="s">
        <v>135</v>
      </c>
    </row>
    <row r="1394" spans="1:256" x14ac:dyDescent="0.2">
      <c r="B1394" s="27">
        <v>14</v>
      </c>
      <c r="C1394" s="27"/>
      <c r="D1394" s="21" t="str">
        <f>'[20]Presup '!D93</f>
        <v>CARPINTERÍAS</v>
      </c>
      <c r="E1394" s="28"/>
      <c r="F1394" s="28"/>
      <c r="G1394" s="28"/>
      <c r="H1394" s="28"/>
      <c r="I1394" s="28"/>
      <c r="J1394" s="29"/>
      <c r="K1394" s="30"/>
    </row>
    <row r="1395" spans="1:256" x14ac:dyDescent="0.2">
      <c r="A1395" s="2"/>
      <c r="B1395" s="22" t="str">
        <f>'[20]Presup '!C94</f>
        <v>14.01</v>
      </c>
      <c r="C1395" s="22"/>
      <c r="D1395" s="23" t="str">
        <f>'[20]Presup '!D94</f>
        <v>ALUMINIO. PAÑO FIJO - Divisorios interiores de oficinas</v>
      </c>
      <c r="E1395" s="24" t="str">
        <f>'[20]Presup '!E94</f>
        <v>m2</v>
      </c>
      <c r="F1395" s="24"/>
      <c r="G1395" s="24"/>
      <c r="H1395" s="24"/>
      <c r="I1395" s="24"/>
      <c r="J1395" s="25"/>
      <c r="K1395" s="26"/>
      <c r="L1395" t="s">
        <v>610</v>
      </c>
      <c r="M1395" s="1" t="s">
        <v>611</v>
      </c>
      <c r="N1395" s="99" t="s">
        <v>612</v>
      </c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  <c r="EW1395" s="2"/>
      <c r="EX1395" s="2"/>
      <c r="EY1395" s="2"/>
      <c r="EZ1395" s="2"/>
      <c r="FA1395" s="2"/>
      <c r="FB1395" s="2"/>
      <c r="FC1395" s="2"/>
      <c r="FD1395" s="2"/>
      <c r="FE1395" s="2"/>
      <c r="FF1395" s="2"/>
      <c r="FG1395" s="2"/>
      <c r="FH1395" s="2"/>
      <c r="FI1395" s="2"/>
      <c r="FJ1395" s="2"/>
      <c r="FK1395" s="2"/>
      <c r="FL1395" s="2"/>
      <c r="FM1395" s="2"/>
      <c r="FN1395" s="2"/>
      <c r="FO1395" s="2"/>
      <c r="FP1395" s="2"/>
      <c r="FQ1395" s="2"/>
      <c r="FR1395" s="2"/>
      <c r="FS1395" s="2"/>
      <c r="FT1395" s="2"/>
      <c r="FU1395" s="2"/>
      <c r="FV1395" s="2"/>
      <c r="FW1395" s="2"/>
      <c r="FX1395" s="2"/>
      <c r="FY1395" s="2"/>
      <c r="FZ1395" s="2"/>
      <c r="GA1395" s="2"/>
      <c r="GB1395" s="2"/>
      <c r="GC1395" s="2"/>
      <c r="GD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1:256" x14ac:dyDescent="0.2">
      <c r="A1396" s="2"/>
      <c r="B1396" s="22"/>
      <c r="C1396" s="22" t="str">
        <f>'[20]Presup '!C95</f>
        <v>TV01</v>
      </c>
      <c r="D1396" s="23" t="str">
        <f>'[20]Presup '!D95</f>
        <v>Tabique de vidrio alto</v>
      </c>
      <c r="E1396" s="2"/>
      <c r="F1396" s="24">
        <v>1</v>
      </c>
      <c r="G1396" s="2"/>
      <c r="H1396" s="24">
        <v>280.39999999999998</v>
      </c>
      <c r="I1396" s="24">
        <v>3</v>
      </c>
      <c r="J1396" s="25">
        <f>H1396*I1396*F1396</f>
        <v>841.19999999999993</v>
      </c>
      <c r="K1396" s="26"/>
      <c r="L1396" s="96">
        <v>30641.78512396694</v>
      </c>
      <c r="M1396" s="97">
        <v>37076.559999999998</v>
      </c>
      <c r="N1396" s="101">
        <v>10213.928374655647</v>
      </c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  <c r="EW1396" s="2"/>
      <c r="EX1396" s="2"/>
      <c r="EY1396" s="2"/>
      <c r="EZ1396" s="2"/>
      <c r="FA1396" s="2"/>
      <c r="FB1396" s="2"/>
      <c r="FC1396" s="2"/>
      <c r="FD1396" s="2"/>
      <c r="FE1396" s="2"/>
      <c r="FF1396" s="2"/>
      <c r="FG1396" s="2"/>
      <c r="FH1396" s="2"/>
      <c r="FI1396" s="2"/>
      <c r="FJ1396" s="2"/>
      <c r="FK1396" s="2"/>
      <c r="FL1396" s="2"/>
      <c r="FM1396" s="2"/>
      <c r="FN1396" s="2"/>
      <c r="FO1396" s="2"/>
      <c r="FP1396" s="2"/>
      <c r="FQ1396" s="2"/>
      <c r="FR1396" s="2"/>
      <c r="FS1396" s="2"/>
      <c r="FT1396" s="2"/>
      <c r="FU1396" s="2"/>
      <c r="FV1396" s="2"/>
      <c r="FW1396" s="2"/>
      <c r="FX1396" s="2"/>
      <c r="FY1396" s="2"/>
      <c r="FZ1396" s="2"/>
      <c r="GA1396" s="2"/>
      <c r="GB1396" s="2"/>
      <c r="GC1396" s="2"/>
      <c r="GD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1:256" x14ac:dyDescent="0.2">
      <c r="A1397" s="2"/>
      <c r="B1397" s="22"/>
      <c r="C1397" s="22" t="str">
        <f>'[20]Presup '!C96</f>
        <v>TV02</v>
      </c>
      <c r="D1397" s="23" t="str">
        <f>'[20]Presup '!D96</f>
        <v>Tabique de vidrio</v>
      </c>
      <c r="E1397" s="2"/>
      <c r="F1397" s="24">
        <v>1</v>
      </c>
      <c r="G1397" s="2"/>
      <c r="H1397" s="24">
        <v>186.85</v>
      </c>
      <c r="I1397" s="24">
        <v>2.5</v>
      </c>
      <c r="J1397" s="25">
        <f>H1397*I1397*F1397</f>
        <v>467.125</v>
      </c>
      <c r="K1397" s="26"/>
      <c r="L1397" s="96">
        <v>26271.190082644629</v>
      </c>
      <c r="M1397" s="97">
        <v>31788.14</v>
      </c>
      <c r="N1397" s="101">
        <v>10508.476033057852</v>
      </c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  <c r="EW1397" s="2"/>
      <c r="EX1397" s="2"/>
      <c r="EY1397" s="2"/>
      <c r="EZ1397" s="2"/>
      <c r="FA1397" s="2"/>
      <c r="FB1397" s="2"/>
      <c r="FC1397" s="2"/>
      <c r="FD1397" s="2"/>
      <c r="FE1397" s="2"/>
      <c r="FF1397" s="2"/>
      <c r="FG1397" s="2"/>
      <c r="FH1397" s="2"/>
      <c r="FI1397" s="2"/>
      <c r="FJ1397" s="2"/>
      <c r="FK1397" s="2"/>
      <c r="FL1397" s="2"/>
      <c r="FM1397" s="2"/>
      <c r="FN1397" s="2"/>
      <c r="FO1397" s="2"/>
      <c r="FP1397" s="2"/>
      <c r="FQ1397" s="2"/>
      <c r="FR1397" s="2"/>
      <c r="FS1397" s="2"/>
      <c r="FT1397" s="2"/>
      <c r="FU1397" s="2"/>
      <c r="FV1397" s="2"/>
      <c r="FW1397" s="2"/>
      <c r="FX1397" s="2"/>
      <c r="FY1397" s="2"/>
      <c r="FZ1397" s="2"/>
      <c r="GA1397" s="2"/>
      <c r="GB1397" s="2"/>
      <c r="GC1397" s="2"/>
      <c r="GD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1:256" x14ac:dyDescent="0.2">
      <c r="A1398" s="2"/>
      <c r="B1398" s="22"/>
      <c r="C1398" s="22" t="str">
        <f>'[20]Presup '!C97</f>
        <v>TV03</v>
      </c>
      <c r="D1398" s="23" t="str">
        <f>'[20]Presup '!D97</f>
        <v>Tabique de vidrio arenado</v>
      </c>
      <c r="E1398" s="2"/>
      <c r="F1398" s="24">
        <v>1</v>
      </c>
      <c r="G1398" s="2"/>
      <c r="H1398" s="24">
        <v>30.9</v>
      </c>
      <c r="I1398" s="24">
        <v>2.5</v>
      </c>
      <c r="J1398" s="25">
        <f>H1398*I1398*F1398</f>
        <v>77.25</v>
      </c>
      <c r="K1398" s="26"/>
      <c r="L1398" s="96">
        <v>26271.190082644629</v>
      </c>
      <c r="M1398" s="97">
        <v>31788.14</v>
      </c>
      <c r="N1398" s="101">
        <v>10508.476033057852</v>
      </c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  <c r="EW1398" s="2"/>
      <c r="EX1398" s="2"/>
      <c r="EY1398" s="2"/>
      <c r="EZ1398" s="2"/>
      <c r="FA1398" s="2"/>
      <c r="FB1398" s="2"/>
      <c r="FC1398" s="2"/>
      <c r="FD1398" s="2"/>
      <c r="FE1398" s="2"/>
      <c r="FF1398" s="2"/>
      <c r="FG1398" s="2"/>
      <c r="FH1398" s="2"/>
      <c r="FI1398" s="2"/>
      <c r="FJ1398" s="2"/>
      <c r="FK1398" s="2"/>
      <c r="FL1398" s="2"/>
      <c r="FM1398" s="2"/>
      <c r="FN1398" s="2"/>
      <c r="FO1398" s="2"/>
      <c r="FP1398" s="2"/>
      <c r="FQ1398" s="2"/>
      <c r="FR1398" s="2"/>
      <c r="FS1398" s="2"/>
      <c r="FT1398" s="2"/>
      <c r="FU1398" s="2"/>
      <c r="FV1398" s="2"/>
      <c r="FW1398" s="2"/>
      <c r="FX1398" s="2"/>
      <c r="FY1398" s="2"/>
      <c r="FZ1398" s="2"/>
      <c r="GA1398" s="2"/>
      <c r="GB1398" s="2"/>
      <c r="GC1398" s="2"/>
      <c r="GD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1:256" x14ac:dyDescent="0.2">
      <c r="A1399" s="2"/>
      <c r="B1399" s="22"/>
      <c r="C1399" s="22" t="str">
        <f>'[20]Presup '!C98</f>
        <v>TV04</v>
      </c>
      <c r="D1399" s="23" t="str">
        <f>'[20]Presup '!D98</f>
        <v>Tabique de vidrio bajo</v>
      </c>
      <c r="E1399" s="2"/>
      <c r="F1399" s="24">
        <v>1</v>
      </c>
      <c r="G1399" s="2"/>
      <c r="H1399" s="24">
        <v>83.2</v>
      </c>
      <c r="I1399" s="24">
        <v>1.2</v>
      </c>
      <c r="J1399" s="25">
        <f>H1399*I1399*F1399</f>
        <v>99.84</v>
      </c>
      <c r="K1399" s="26"/>
      <c r="L1399" s="96">
        <v>21705.008264462813</v>
      </c>
      <c r="M1399" s="97">
        <v>26263.06</v>
      </c>
      <c r="N1399" s="101">
        <v>18087.506887052346</v>
      </c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  <c r="EW1399" s="2"/>
      <c r="EX1399" s="2"/>
      <c r="EY1399" s="2"/>
      <c r="EZ1399" s="2"/>
      <c r="FA1399" s="2"/>
      <c r="FB1399" s="2"/>
      <c r="FC1399" s="2"/>
      <c r="FD1399" s="2"/>
      <c r="FE1399" s="2"/>
      <c r="FF1399" s="2"/>
      <c r="FG1399" s="2"/>
      <c r="FH1399" s="2"/>
      <c r="FI1399" s="2"/>
      <c r="FJ1399" s="2"/>
      <c r="FK1399" s="2"/>
      <c r="FL1399" s="2"/>
      <c r="FM1399" s="2"/>
      <c r="FN1399" s="2"/>
      <c r="FO1399" s="2"/>
      <c r="FP1399" s="2"/>
      <c r="FQ1399" s="2"/>
      <c r="FR1399" s="2"/>
      <c r="FS1399" s="2"/>
      <c r="FT1399" s="2"/>
      <c r="FU1399" s="2"/>
      <c r="FV1399" s="2"/>
      <c r="FW1399" s="2"/>
      <c r="FX1399" s="2"/>
      <c r="FY1399" s="2"/>
      <c r="FZ1399" s="2"/>
      <c r="GA1399" s="2"/>
      <c r="GB1399" s="2"/>
      <c r="GC1399" s="2"/>
      <c r="GD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1:256" ht="25.5" x14ac:dyDescent="0.2">
      <c r="B1400" s="22" t="str">
        <f>'[20]Presup '!C99</f>
        <v>14.02</v>
      </c>
      <c r="D1400" s="23" t="str">
        <f>'[20]Presup '!D99</f>
        <v>ALUMINIO. PUERTAS DE REBATIR - Divisorios interiores de oficinas</v>
      </c>
      <c r="E1400" s="24" t="str">
        <f>'[20]Presup '!E99</f>
        <v>un.</v>
      </c>
      <c r="F1400" s="24"/>
      <c r="G1400" s="24"/>
      <c r="H1400" s="24"/>
      <c r="I1400" s="24"/>
      <c r="J1400" s="25"/>
      <c r="K1400" s="26"/>
      <c r="L1400" s="99" t="s">
        <v>610</v>
      </c>
      <c r="M1400" s="1" t="s">
        <v>611</v>
      </c>
      <c r="N1400" s="99" t="s">
        <v>612</v>
      </c>
    </row>
    <row r="1401" spans="1:256" x14ac:dyDescent="0.2">
      <c r="B1401" s="22"/>
      <c r="C1401" s="22" t="str">
        <f>'[20]Presup '!C100</f>
        <v>PV01</v>
      </c>
      <c r="D1401" s="23" t="str">
        <f>'[20]Presup '!D100</f>
        <v>Puerta vidrio 1</v>
      </c>
      <c r="E1401" s="24"/>
      <c r="F1401" s="24">
        <v>16</v>
      </c>
      <c r="G1401" s="2"/>
      <c r="H1401" s="24">
        <v>0.9</v>
      </c>
      <c r="I1401" s="24">
        <v>2.5</v>
      </c>
      <c r="J1401" s="25">
        <f>H1401*I1401*F1401</f>
        <v>36</v>
      </c>
      <c r="K1401" s="26"/>
      <c r="L1401" s="102">
        <v>77371.244999999995</v>
      </c>
      <c r="M1401" s="97">
        <v>93619.206449999998</v>
      </c>
      <c r="N1401" s="102">
        <v>34387.22</v>
      </c>
    </row>
    <row r="1402" spans="1:256" x14ac:dyDescent="0.2">
      <c r="B1402" s="22"/>
      <c r="C1402" s="22" t="str">
        <f>'[20]Presup '!C101</f>
        <v>PV02</v>
      </c>
      <c r="D1402" s="23" t="str">
        <f>'[20]Presup '!D101</f>
        <v>Puerta vidrio 2</v>
      </c>
      <c r="E1402" s="24"/>
      <c r="F1402" s="24">
        <v>33</v>
      </c>
      <c r="G1402" s="2"/>
      <c r="H1402" s="24">
        <v>0.9</v>
      </c>
      <c r="I1402" s="24">
        <v>3</v>
      </c>
      <c r="J1402" s="25">
        <f t="shared" ref="J1402:J1410" si="54">H1402*I1402*F1402</f>
        <v>89.100000000000009</v>
      </c>
      <c r="K1402" s="26"/>
      <c r="L1402" s="102">
        <v>92845.494000000021</v>
      </c>
      <c r="M1402" s="97">
        <v>112343.04774000002</v>
      </c>
      <c r="N1402" s="102">
        <v>34387.22</v>
      </c>
    </row>
    <row r="1403" spans="1:256" x14ac:dyDescent="0.2">
      <c r="B1403" s="22"/>
      <c r="C1403" s="22" t="str">
        <f>'[20]Presup '!C102</f>
        <v>PDV1</v>
      </c>
      <c r="D1403" s="23" t="str">
        <f>'[20]Presup '!D102</f>
        <v>Puerta doble de vidrio1</v>
      </c>
      <c r="E1403" s="24"/>
      <c r="F1403" s="24">
        <v>3</v>
      </c>
      <c r="G1403" s="2"/>
      <c r="H1403" s="24">
        <v>1.6</v>
      </c>
      <c r="I1403" s="24">
        <v>3</v>
      </c>
      <c r="J1403" s="25">
        <f t="shared" si="54"/>
        <v>14.400000000000002</v>
      </c>
      <c r="K1403" s="26"/>
      <c r="L1403" s="102">
        <v>165058.65600000005</v>
      </c>
      <c r="M1403" s="97">
        <v>199720.97376000005</v>
      </c>
      <c r="N1403" s="102">
        <v>34387.22</v>
      </c>
    </row>
    <row r="1404" spans="1:256" x14ac:dyDescent="0.2">
      <c r="B1404" s="22"/>
      <c r="C1404" s="22" t="str">
        <f>'[20]Presup '!C103</f>
        <v>PDV2</v>
      </c>
      <c r="D1404" s="23" t="str">
        <f>'[20]Presup '!D103</f>
        <v>Puerta doble de vidrio2</v>
      </c>
      <c r="E1404" s="24"/>
      <c r="F1404" s="24">
        <v>12</v>
      </c>
      <c r="G1404" s="2"/>
      <c r="H1404" s="24">
        <v>1.6</v>
      </c>
      <c r="I1404" s="24">
        <v>2.5</v>
      </c>
      <c r="J1404" s="25">
        <f t="shared" si="54"/>
        <v>48</v>
      </c>
      <c r="K1404" s="26"/>
      <c r="L1404" s="102">
        <v>137548.88</v>
      </c>
      <c r="M1404" s="97">
        <v>166434.14480000001</v>
      </c>
      <c r="N1404" s="102">
        <v>34387.22</v>
      </c>
    </row>
    <row r="1405" spans="1:256" x14ac:dyDescent="0.2">
      <c r="B1405" s="22"/>
      <c r="C1405" s="22" t="str">
        <f>'[20]Presup '!C104</f>
        <v>PDV3</v>
      </c>
      <c r="D1405" s="23" t="str">
        <f>'[20]Presup '!D104</f>
        <v>Puerta doble de vidrio3</v>
      </c>
      <c r="E1405" s="24"/>
      <c r="F1405" s="24">
        <v>2</v>
      </c>
      <c r="G1405" s="2"/>
      <c r="H1405" s="24">
        <v>2</v>
      </c>
      <c r="I1405" s="24">
        <v>2.5</v>
      </c>
      <c r="J1405" s="25">
        <f t="shared" si="54"/>
        <v>10</v>
      </c>
      <c r="K1405" s="26"/>
      <c r="L1405" s="102">
        <v>171936.1</v>
      </c>
      <c r="M1405" s="97">
        <v>208042.68100000001</v>
      </c>
      <c r="N1405" s="102">
        <v>34387.22</v>
      </c>
    </row>
    <row r="1406" spans="1:256" x14ac:dyDescent="0.2">
      <c r="B1406" s="22"/>
      <c r="C1406" s="22" t="str">
        <f>'[20]Presup '!C105</f>
        <v>PDV4</v>
      </c>
      <c r="D1406" s="23" t="str">
        <f>'[20]Presup '!D105</f>
        <v>Puerta doble de vidrio4</v>
      </c>
      <c r="E1406" s="24"/>
      <c r="F1406" s="24">
        <v>1</v>
      </c>
      <c r="G1406" s="2"/>
      <c r="H1406" s="24">
        <v>2</v>
      </c>
      <c r="I1406" s="24">
        <v>3</v>
      </c>
      <c r="J1406" s="25">
        <f t="shared" si="54"/>
        <v>6</v>
      </c>
      <c r="K1406" s="26"/>
      <c r="L1406" s="102">
        <v>206323.32</v>
      </c>
      <c r="M1406" s="97">
        <v>249651.21720000001</v>
      </c>
      <c r="N1406" s="102">
        <v>34387.22</v>
      </c>
    </row>
    <row r="1407" spans="1:256" x14ac:dyDescent="0.2">
      <c r="B1407" s="22"/>
      <c r="C1407" s="22" t="str">
        <f>'[20]Presup '!C106</f>
        <v>PVA1</v>
      </c>
      <c r="D1407" s="23" t="str">
        <f>'[20]Presup '!D106</f>
        <v>Puerta ventana 1</v>
      </c>
      <c r="E1407" s="24"/>
      <c r="F1407" s="24">
        <v>2</v>
      </c>
      <c r="G1407" s="2"/>
      <c r="H1407" s="24">
        <v>2.9</v>
      </c>
      <c r="I1407" s="24">
        <v>2.8</v>
      </c>
      <c r="J1407" s="25">
        <f t="shared" si="54"/>
        <v>16.239999999999998</v>
      </c>
      <c r="K1407" s="26"/>
      <c r="L1407" s="102">
        <v>279224.22639999999</v>
      </c>
      <c r="M1407" s="97">
        <v>337861.31394399999</v>
      </c>
      <c r="N1407" s="102">
        <v>34387.22</v>
      </c>
    </row>
    <row r="1408" spans="1:256" x14ac:dyDescent="0.2">
      <c r="B1408" s="22"/>
      <c r="C1408" s="22" t="str">
        <f>'[20]Presup '!C107</f>
        <v>PVA2</v>
      </c>
      <c r="D1408" s="23" t="str">
        <f>'[20]Presup '!D107</f>
        <v>Puerta ventana 2</v>
      </c>
      <c r="E1408" s="24"/>
      <c r="F1408" s="24">
        <v>4</v>
      </c>
      <c r="G1408" s="2"/>
      <c r="H1408" s="24">
        <v>3.6</v>
      </c>
      <c r="I1408" s="24">
        <v>2.8</v>
      </c>
      <c r="J1408" s="25">
        <f t="shared" si="54"/>
        <v>40.32</v>
      </c>
      <c r="K1408" s="26"/>
      <c r="L1408" s="102">
        <v>346623.1776</v>
      </c>
      <c r="M1408" s="97">
        <v>419414.04489600001</v>
      </c>
      <c r="N1408" s="102">
        <v>34387.22</v>
      </c>
    </row>
    <row r="1409" spans="2:14" x14ac:dyDescent="0.2">
      <c r="B1409" s="22"/>
      <c r="C1409" s="22" t="str">
        <f>'[20]Presup '!C108</f>
        <v>TA01</v>
      </c>
      <c r="D1409" s="23" t="str">
        <f>'[20]Presup '!D108</f>
        <v>Tabique vidrio con puerta</v>
      </c>
      <c r="E1409" s="24"/>
      <c r="F1409" s="24">
        <v>1</v>
      </c>
      <c r="G1409" s="2"/>
      <c r="H1409" s="24">
        <v>4.8</v>
      </c>
      <c r="I1409" s="24">
        <v>2</v>
      </c>
      <c r="J1409" s="25">
        <f t="shared" si="54"/>
        <v>9.6</v>
      </c>
      <c r="K1409" s="26"/>
      <c r="L1409" s="102">
        <v>330117.31199999998</v>
      </c>
      <c r="M1409" s="97">
        <v>399441.94751999999</v>
      </c>
      <c r="N1409" s="102">
        <v>34387.22</v>
      </c>
    </row>
    <row r="1410" spans="2:14" x14ac:dyDescent="0.2">
      <c r="B1410" s="22"/>
      <c r="C1410" s="22" t="str">
        <f>'[20]Presup '!C109</f>
        <v>VA01</v>
      </c>
      <c r="D1410" s="23" t="str">
        <f>'[20]Presup '!D109</f>
        <v>Ventana de abrir</v>
      </c>
      <c r="E1410" s="24"/>
      <c r="F1410" s="24">
        <v>1</v>
      </c>
      <c r="G1410" s="2"/>
      <c r="H1410" s="24">
        <v>1.6</v>
      </c>
      <c r="I1410" s="24">
        <v>1.6</v>
      </c>
      <c r="J1410" s="25">
        <f t="shared" si="54"/>
        <v>2.5600000000000005</v>
      </c>
      <c r="K1410" s="26"/>
      <c r="L1410" s="102">
        <v>88031.28320000002</v>
      </c>
      <c r="M1410" s="97">
        <v>106517.85267200002</v>
      </c>
      <c r="N1410" s="102">
        <v>34387.22</v>
      </c>
    </row>
    <row r="1411" spans="2:14" x14ac:dyDescent="0.2">
      <c r="B1411" s="22"/>
      <c r="C1411" s="22" t="str">
        <f>'[20]Presup '!C110</f>
        <v>VB01</v>
      </c>
      <c r="D1411" s="23" t="str">
        <f>'[20]Presup '!D110</f>
        <v>Ventana oscilobatiente</v>
      </c>
      <c r="E1411" s="24"/>
      <c r="F1411" s="24">
        <v>14</v>
      </c>
      <c r="G1411" s="2"/>
      <c r="H1411" s="24">
        <v>1.2</v>
      </c>
      <c r="I1411" s="24">
        <v>2.5</v>
      </c>
      <c r="J1411" s="25">
        <f>H1411*I1411*F1411</f>
        <v>42</v>
      </c>
      <c r="K1411" s="26"/>
      <c r="L1411" s="102">
        <v>109637.02479338844</v>
      </c>
      <c r="M1411" s="97">
        <v>56027.861333333363</v>
      </c>
      <c r="N1411" s="102">
        <v>36545.674931129477</v>
      </c>
    </row>
    <row r="1412" spans="2:14" x14ac:dyDescent="0.2">
      <c r="B1412" s="22" t="str">
        <f>'[20]Presup '!C111</f>
        <v>14.03</v>
      </c>
      <c r="C1412" s="22" t="str">
        <f>'[20]Presup '!C111</f>
        <v>14.03</v>
      </c>
      <c r="D1412" s="23" t="str">
        <f>'[20]Presup '!D111</f>
        <v>ALUMINIO. MARCOS DE PUERTA PLACAS</v>
      </c>
      <c r="E1412" s="24" t="s">
        <v>53</v>
      </c>
      <c r="F1412" s="24"/>
      <c r="G1412" s="24"/>
      <c r="H1412" s="24"/>
      <c r="I1412" s="24"/>
      <c r="J1412" s="25"/>
      <c r="K1412" s="26"/>
      <c r="L1412" s="99" t="s">
        <v>610</v>
      </c>
      <c r="M1412" s="1" t="s">
        <v>611</v>
      </c>
      <c r="N1412" s="99" t="s">
        <v>612</v>
      </c>
    </row>
    <row r="1413" spans="2:14" x14ac:dyDescent="0.2">
      <c r="B1413" s="22"/>
      <c r="C1413" s="22" t="str">
        <f>'[20]Presup '!C112</f>
        <v>PP01</v>
      </c>
      <c r="D1413" s="23" t="str">
        <f>'[20]Presup '!D112</f>
        <v>Puerta placa subsuelo</v>
      </c>
      <c r="F1413" s="24">
        <v>4</v>
      </c>
      <c r="G1413" s="24"/>
      <c r="H1413" s="24">
        <v>0.8</v>
      </c>
      <c r="I1413" s="24">
        <v>2</v>
      </c>
      <c r="J1413" s="25">
        <f>H1413*I1413*F1413</f>
        <v>6.4</v>
      </c>
      <c r="K1413" s="26"/>
      <c r="L1413" s="102">
        <v>16446.280991735537</v>
      </c>
      <c r="M1413" s="97">
        <v>19900</v>
      </c>
      <c r="N1413" s="102">
        <v>10278.92561983471</v>
      </c>
    </row>
    <row r="1414" spans="2:14" x14ac:dyDescent="0.2">
      <c r="B1414" s="22"/>
      <c r="C1414" s="22" t="str">
        <f>'[20]Presup '!C113</f>
        <v>PP02</v>
      </c>
      <c r="D1414" s="23" t="str">
        <f>'[20]Presup '!D113</f>
        <v>Puerta placa baños etc</v>
      </c>
      <c r="F1414" s="24">
        <v>29</v>
      </c>
      <c r="G1414" s="24"/>
      <c r="H1414" s="24">
        <v>0.8</v>
      </c>
      <c r="I1414" s="24">
        <v>2</v>
      </c>
      <c r="J1414" s="25">
        <f t="shared" ref="J1414:J1456" si="55">H1414*I1414*F1414</f>
        <v>46.400000000000006</v>
      </c>
      <c r="K1414" s="26"/>
      <c r="L1414" s="102">
        <v>40495.867768595046</v>
      </c>
      <c r="M1414" s="97">
        <v>49000</v>
      </c>
      <c r="N1414" s="102">
        <v>25309.917355371897</v>
      </c>
    </row>
    <row r="1415" spans="2:14" x14ac:dyDescent="0.2">
      <c r="B1415" s="22"/>
      <c r="C1415" s="22" t="str">
        <f>'[20]Presup '!C114</f>
        <v>PP03</v>
      </c>
      <c r="D1415" s="23" t="str">
        <f>'[20]Presup '!D114</f>
        <v>Puerta placa baños PMR</v>
      </c>
      <c r="F1415" s="24">
        <v>8</v>
      </c>
      <c r="G1415" s="24"/>
      <c r="H1415" s="24">
        <v>0.9</v>
      </c>
      <c r="I1415" s="24">
        <v>2</v>
      </c>
      <c r="J1415" s="25">
        <f t="shared" si="55"/>
        <v>14.4</v>
      </c>
      <c r="K1415" s="26"/>
      <c r="L1415" s="102">
        <v>44545.454545454544</v>
      </c>
      <c r="M1415" s="97">
        <v>53900</v>
      </c>
      <c r="N1415" s="102">
        <v>24747.474747474746</v>
      </c>
    </row>
    <row r="1416" spans="2:14" x14ac:dyDescent="0.2">
      <c r="B1416" s="22"/>
      <c r="C1416" s="22" t="str">
        <f>'[20]Presup '!C115</f>
        <v>PP04</v>
      </c>
      <c r="D1416" s="23" t="str">
        <f>'[20]Presup '!D115</f>
        <v>Puerta jerárquicos</v>
      </c>
      <c r="F1416" s="24">
        <v>7</v>
      </c>
      <c r="G1416" s="24"/>
      <c r="H1416" s="24">
        <v>0.8</v>
      </c>
      <c r="I1416" s="24">
        <v>2</v>
      </c>
      <c r="J1416" s="25">
        <f t="shared" si="55"/>
        <v>11.200000000000001</v>
      </c>
      <c r="K1416" s="26"/>
      <c r="L1416" s="102">
        <v>40495.867768595046</v>
      </c>
      <c r="M1416" s="97">
        <v>49000</v>
      </c>
      <c r="N1416" s="102">
        <v>25309.917355371897</v>
      </c>
    </row>
    <row r="1417" spans="2:14" x14ac:dyDescent="0.2">
      <c r="B1417" s="22"/>
      <c r="C1417" s="22" t="str">
        <f>'[20]Presup '!C116</f>
        <v>PP05</v>
      </c>
      <c r="D1417" s="23" t="str">
        <f>'[20]Presup '!D116</f>
        <v>Puerta placa ALTA</v>
      </c>
      <c r="F1417" s="24">
        <v>12</v>
      </c>
      <c r="G1417" s="24"/>
      <c r="H1417" s="24">
        <v>0.9</v>
      </c>
      <c r="I1417" s="24">
        <v>2.5</v>
      </c>
      <c r="J1417" s="25">
        <f t="shared" si="55"/>
        <v>27</v>
      </c>
      <c r="K1417" s="26"/>
      <c r="L1417" s="102">
        <v>47438.016528925618</v>
      </c>
      <c r="M1417" s="97">
        <v>57400</v>
      </c>
      <c r="N1417" s="102">
        <v>21083.562901744717</v>
      </c>
    </row>
    <row r="1418" spans="2:14" x14ac:dyDescent="0.2">
      <c r="B1418" s="22"/>
      <c r="C1418" s="22" t="str">
        <f>'[20]Presup '!C117</f>
        <v>PPD1</v>
      </c>
      <c r="D1418" s="23" t="str">
        <f>'[20]Presup '!D117</f>
        <v>Puerta doble madera</v>
      </c>
      <c r="E1418" s="24"/>
      <c r="F1418" s="24">
        <v>1</v>
      </c>
      <c r="G1418" s="24"/>
      <c r="H1418" s="24">
        <v>2</v>
      </c>
      <c r="I1418" s="24">
        <v>2</v>
      </c>
      <c r="J1418" s="25">
        <f t="shared" si="55"/>
        <v>4</v>
      </c>
      <c r="K1418" s="26"/>
      <c r="L1418" s="102">
        <v>101239.6694214876</v>
      </c>
      <c r="M1418" s="97">
        <v>122500</v>
      </c>
      <c r="N1418" s="102">
        <v>25309.917355371901</v>
      </c>
    </row>
    <row r="1419" spans="2:14" x14ac:dyDescent="0.2">
      <c r="B1419" s="22"/>
      <c r="C1419" s="22" t="str">
        <f>'[20]Presup '!C118</f>
        <v>PPD2</v>
      </c>
      <c r="D1419" s="23" t="str">
        <f>'[20]Presup '!D118</f>
        <v>Puerta doble madera</v>
      </c>
      <c r="E1419" s="24"/>
      <c r="F1419" s="24">
        <v>8</v>
      </c>
      <c r="G1419" s="24"/>
      <c r="H1419" s="24">
        <v>1.75</v>
      </c>
      <c r="I1419" s="24">
        <v>2</v>
      </c>
      <c r="J1419" s="25">
        <f t="shared" si="55"/>
        <v>28</v>
      </c>
      <c r="K1419" s="26"/>
      <c r="L1419" s="102">
        <v>88584.710743801654</v>
      </c>
      <c r="M1419" s="97">
        <v>107187.5</v>
      </c>
      <c r="N1419" s="102">
        <v>25309.917355371901</v>
      </c>
    </row>
    <row r="1420" spans="2:14" x14ac:dyDescent="0.2">
      <c r="B1420" s="22"/>
      <c r="C1420" s="22" t="str">
        <f>'[20]Presup '!C119</f>
        <v>PPV1</v>
      </c>
      <c r="D1420" s="23" t="str">
        <f>'[20]Presup '!D119</f>
        <v>Puerta placa vaivén</v>
      </c>
      <c r="E1420" s="24"/>
      <c r="F1420" s="24">
        <v>1</v>
      </c>
      <c r="G1420" s="24"/>
      <c r="H1420" s="24">
        <v>0.9</v>
      </c>
      <c r="I1420" s="24">
        <v>2</v>
      </c>
      <c r="J1420" s="25">
        <f t="shared" si="55"/>
        <v>1.8</v>
      </c>
      <c r="K1420" s="26"/>
      <c r="L1420" s="102">
        <v>45559.651239669423</v>
      </c>
      <c r="M1420" s="97">
        <v>55127.178</v>
      </c>
      <c r="N1420" s="102">
        <v>25310.917355371901</v>
      </c>
    </row>
    <row r="1421" spans="2:14" ht="51" x14ac:dyDescent="0.2">
      <c r="B1421" s="22" t="str">
        <f>'[20]Presup '!C120</f>
        <v>14.04</v>
      </c>
      <c r="C1421" s="22"/>
      <c r="D1421" s="23" t="str">
        <f>'[20]Presup '!D120</f>
        <v xml:space="preserve">ALUMINIO. SISTEMA MIXTO: FRENTE INTEGRAL (DVH) COMBINADO CON MODULOS DE VENTILACIÓN EN SISTEMA DE CARPINTERIA CON RPT (PAÑO FIJO + VENTANA OSCILOBATIENTE). Piso 1, 2 y 3  </v>
      </c>
      <c r="E1421" s="24" t="str">
        <f>'[20]Presup '!E120</f>
        <v>un.</v>
      </c>
      <c r="F1421" s="24"/>
      <c r="G1421" s="24"/>
      <c r="H1421" s="24"/>
      <c r="I1421" s="24"/>
      <c r="J1421" s="25"/>
      <c r="K1421" s="26"/>
      <c r="L1421" s="99" t="s">
        <v>610</v>
      </c>
      <c r="M1421" s="1" t="s">
        <v>611</v>
      </c>
      <c r="N1421" s="99" t="s">
        <v>612</v>
      </c>
    </row>
    <row r="1422" spans="2:14" x14ac:dyDescent="0.2">
      <c r="C1422" s="22" t="str">
        <f>'[20]Presup '!C121</f>
        <v>FI01</v>
      </c>
      <c r="D1422" s="23" t="str">
        <f>'[20]Presup '!D121</f>
        <v>Frente integral de vidrio</v>
      </c>
      <c r="E1422" s="24"/>
      <c r="F1422" s="24">
        <v>40</v>
      </c>
      <c r="G1422" s="24"/>
      <c r="H1422" s="24">
        <v>7.25</v>
      </c>
      <c r="I1422" s="24">
        <v>3</v>
      </c>
      <c r="J1422" s="25">
        <f t="shared" si="55"/>
        <v>870</v>
      </c>
      <c r="K1422" s="26"/>
      <c r="L1422" s="102">
        <v>794868.42975206615</v>
      </c>
      <c r="M1422" s="97">
        <v>961790.8</v>
      </c>
      <c r="N1422" s="102">
        <v>36545.674931129477</v>
      </c>
    </row>
    <row r="1423" spans="2:14" x14ac:dyDescent="0.2">
      <c r="B1423" s="22"/>
      <c r="C1423" s="22" t="str">
        <f>'[20]Presup '!C122</f>
        <v>FI01'</v>
      </c>
      <c r="D1423" s="23" t="str">
        <f>'[20]Presup '!D122</f>
        <v>Frente integral de vidrio</v>
      </c>
      <c r="E1423" s="24"/>
      <c r="F1423" s="24">
        <v>2</v>
      </c>
      <c r="G1423" s="24"/>
      <c r="H1423" s="24">
        <v>7.25</v>
      </c>
      <c r="I1423" s="24">
        <v>3</v>
      </c>
      <c r="J1423" s="25">
        <f t="shared" si="55"/>
        <v>43.5</v>
      </c>
      <c r="K1423" s="26"/>
      <c r="L1423" s="102">
        <v>828827.27272727271</v>
      </c>
      <c r="M1423" s="97">
        <v>1002881</v>
      </c>
      <c r="N1423" s="102">
        <v>38107.001044932076</v>
      </c>
    </row>
    <row r="1424" spans="2:14" x14ac:dyDescent="0.2">
      <c r="B1424" s="22"/>
      <c r="C1424" s="22" t="str">
        <f>'[20]Presup '!C123</f>
        <v>FI02</v>
      </c>
      <c r="D1424" s="23" t="str">
        <f>'[20]Presup '!D123</f>
        <v>Frente integral de vidrio</v>
      </c>
      <c r="E1424" s="24"/>
      <c r="F1424" s="24">
        <v>8</v>
      </c>
      <c r="G1424" s="24"/>
      <c r="H1424" s="24">
        <v>6.98</v>
      </c>
      <c r="I1424" s="24">
        <v>3</v>
      </c>
      <c r="J1424" s="25">
        <f t="shared" si="55"/>
        <v>167.52</v>
      </c>
      <c r="K1424" s="26"/>
      <c r="L1424" s="102">
        <v>765266.43305785139</v>
      </c>
      <c r="M1424" s="97">
        <v>925972.38400000019</v>
      </c>
      <c r="N1424" s="102">
        <v>36545.674931129477</v>
      </c>
    </row>
    <row r="1425" spans="2:14" x14ac:dyDescent="0.2">
      <c r="B1425" s="22"/>
      <c r="C1425" s="22" t="str">
        <f>'[20]Presup '!C124</f>
        <v>FI03</v>
      </c>
      <c r="D1425" s="23" t="str">
        <f>'[20]Presup '!D124</f>
        <v>Frente integral de vidrio</v>
      </c>
      <c r="E1425" s="24"/>
      <c r="F1425" s="24">
        <v>4</v>
      </c>
      <c r="G1425" s="24"/>
      <c r="H1425" s="24">
        <v>6.25</v>
      </c>
      <c r="I1425" s="24">
        <v>3</v>
      </c>
      <c r="J1425" s="25">
        <f t="shared" si="55"/>
        <v>75</v>
      </c>
      <c r="K1425" s="26"/>
      <c r="L1425" s="102">
        <v>685231.40495867771</v>
      </c>
      <c r="M1425" s="97">
        <v>829130</v>
      </c>
      <c r="N1425" s="102">
        <v>36545.674931129477</v>
      </c>
    </row>
    <row r="1426" spans="2:14" x14ac:dyDescent="0.2">
      <c r="B1426" s="22"/>
      <c r="C1426" s="22" t="str">
        <f>'[20]Presup '!C125</f>
        <v>FI04</v>
      </c>
      <c r="D1426" s="23" t="str">
        <f>'[20]Presup '!D125</f>
        <v>Frente integral de vidrio</v>
      </c>
      <c r="E1426" s="24"/>
      <c r="F1426" s="24">
        <v>7</v>
      </c>
      <c r="G1426" s="24"/>
      <c r="H1426" s="24">
        <v>4.58</v>
      </c>
      <c r="I1426" s="24">
        <v>3</v>
      </c>
      <c r="J1426" s="25">
        <f t="shared" si="55"/>
        <v>96.18</v>
      </c>
      <c r="K1426" s="26"/>
      <c r="L1426" s="102">
        <v>502137.57355371903</v>
      </c>
      <c r="M1426" s="97">
        <v>607586.46400000004</v>
      </c>
      <c r="N1426" s="102">
        <v>36545.674931129477</v>
      </c>
    </row>
    <row r="1427" spans="2:14" x14ac:dyDescent="0.2">
      <c r="B1427" s="22"/>
      <c r="C1427" s="22" t="str">
        <f>'[20]Presup '!C126</f>
        <v>FI05</v>
      </c>
      <c r="D1427" s="23" t="str">
        <f>'[20]Presup '!D126</f>
        <v>Frente integral de vidrio</v>
      </c>
      <c r="E1427" s="24"/>
      <c r="F1427" s="24">
        <v>3</v>
      </c>
      <c r="G1427" s="24"/>
      <c r="H1427" s="24">
        <v>6.35</v>
      </c>
      <c r="I1427" s="24">
        <v>3</v>
      </c>
      <c r="J1427" s="25">
        <f t="shared" si="55"/>
        <v>57.149999999999991</v>
      </c>
      <c r="K1427" s="26"/>
      <c r="L1427" s="102">
        <v>696195.10743801657</v>
      </c>
      <c r="M1427" s="97">
        <v>842396.08000000007</v>
      </c>
      <c r="N1427" s="102">
        <v>36545.674931129477</v>
      </c>
    </row>
    <row r="1428" spans="2:14" x14ac:dyDescent="0.2">
      <c r="B1428" s="22"/>
      <c r="C1428" s="22" t="str">
        <f>'[20]Presup '!C127</f>
        <v>FI06</v>
      </c>
      <c r="D1428" s="23" t="str">
        <f>'[20]Presup '!D127</f>
        <v>Frente integral de vidrio</v>
      </c>
      <c r="E1428" s="24"/>
      <c r="F1428" s="24">
        <v>3</v>
      </c>
      <c r="G1428" s="24"/>
      <c r="H1428" s="24">
        <v>2.95</v>
      </c>
      <c r="I1428" s="24">
        <v>3</v>
      </c>
      <c r="J1428" s="25">
        <f t="shared" si="55"/>
        <v>26.550000000000004</v>
      </c>
      <c r="K1428" s="26"/>
      <c r="L1428" s="102">
        <v>304326.89700000006</v>
      </c>
      <c r="M1428" s="97">
        <v>368235.54537000007</v>
      </c>
      <c r="N1428" s="102">
        <v>34387.22</v>
      </c>
    </row>
    <row r="1429" spans="2:14" x14ac:dyDescent="0.2">
      <c r="B1429" s="22"/>
      <c r="C1429" s="22" t="str">
        <f>'[20]Presup '!C128</f>
        <v>FI07</v>
      </c>
      <c r="D1429" s="23" t="str">
        <f>'[20]Presup '!D128</f>
        <v>Frente integral de vidrio</v>
      </c>
      <c r="E1429" s="24"/>
      <c r="F1429" s="24">
        <v>1</v>
      </c>
      <c r="G1429" s="24"/>
      <c r="H1429" s="24">
        <v>4.5999999999999996</v>
      </c>
      <c r="I1429" s="24">
        <v>3</v>
      </c>
      <c r="J1429" s="25">
        <f t="shared" si="55"/>
        <v>13.799999999999999</v>
      </c>
      <c r="K1429" s="26"/>
      <c r="L1429" s="102">
        <v>474543.636</v>
      </c>
      <c r="M1429" s="97">
        <v>574197.79955999996</v>
      </c>
      <c r="N1429" s="102">
        <v>34387.22</v>
      </c>
    </row>
    <row r="1430" spans="2:14" x14ac:dyDescent="0.2">
      <c r="B1430" s="22"/>
      <c r="C1430" s="22" t="str">
        <f>'[20]Presup '!C129</f>
        <v>FI08</v>
      </c>
      <c r="D1430" s="23" t="str">
        <f>'[20]Presup '!D129</f>
        <v>Frente integral de vidrio</v>
      </c>
      <c r="E1430" s="24"/>
      <c r="F1430" s="24">
        <v>1</v>
      </c>
      <c r="G1430" s="24"/>
      <c r="H1430" s="24">
        <v>4.5999999999999996</v>
      </c>
      <c r="I1430" s="24">
        <v>3</v>
      </c>
      <c r="J1430" s="25">
        <f t="shared" si="55"/>
        <v>13.799999999999999</v>
      </c>
      <c r="K1430" s="26"/>
      <c r="L1430" s="102">
        <v>504330.31404958677</v>
      </c>
      <c r="M1430" s="97">
        <v>610239.67999999993</v>
      </c>
      <c r="N1430" s="102">
        <v>36545.674931129477</v>
      </c>
    </row>
    <row r="1431" spans="2:14" x14ac:dyDescent="0.2">
      <c r="B1431" s="22"/>
      <c r="C1431" s="22" t="str">
        <f>'[20]Presup '!C130</f>
        <v>FI09</v>
      </c>
      <c r="D1431" s="23" t="str">
        <f>'[20]Presup '!D130</f>
        <v>Frente integral de vidrio</v>
      </c>
      <c r="E1431" s="24"/>
      <c r="F1431" s="24">
        <v>3</v>
      </c>
      <c r="G1431" s="24"/>
      <c r="H1431" s="24">
        <v>7.25</v>
      </c>
      <c r="I1431" s="24">
        <v>2.5</v>
      </c>
      <c r="J1431" s="25">
        <f t="shared" si="55"/>
        <v>54.375</v>
      </c>
      <c r="K1431" s="26"/>
      <c r="L1431" s="102">
        <v>662390.35812672169</v>
      </c>
      <c r="M1431" s="97">
        <v>801492.33333333326</v>
      </c>
      <c r="N1431" s="102">
        <v>36545.674931129477</v>
      </c>
    </row>
    <row r="1432" spans="2:14" x14ac:dyDescent="0.2">
      <c r="B1432" s="22"/>
      <c r="C1432" s="22" t="str">
        <f>'[20]Presup '!C131</f>
        <v>FI10</v>
      </c>
      <c r="D1432" s="23" t="str">
        <f>'[20]Presup '!D131</f>
        <v>Frente integral de vidrio</v>
      </c>
      <c r="E1432" s="24"/>
      <c r="F1432" s="24">
        <v>1</v>
      </c>
      <c r="G1432" s="24"/>
      <c r="H1432" s="24">
        <v>2.95</v>
      </c>
      <c r="I1432" s="24">
        <v>2.5</v>
      </c>
      <c r="J1432" s="25">
        <f t="shared" si="55"/>
        <v>7.375</v>
      </c>
      <c r="K1432" s="26"/>
      <c r="L1432" s="102">
        <v>253605.74750000003</v>
      </c>
      <c r="M1432" s="97">
        <v>306862.95447500004</v>
      </c>
      <c r="N1432" s="102">
        <v>34387.22</v>
      </c>
    </row>
    <row r="1433" spans="2:14" x14ac:dyDescent="0.2">
      <c r="B1433" s="22"/>
      <c r="C1433" s="22" t="str">
        <f>'[20]Presup '!C132</f>
        <v>FI11</v>
      </c>
      <c r="D1433" s="23" t="str">
        <f>'[20]Presup '!D132</f>
        <v>Frente integral de vidrio</v>
      </c>
      <c r="E1433" s="24"/>
      <c r="F1433" s="24">
        <v>2</v>
      </c>
      <c r="G1433" s="24"/>
      <c r="H1433" s="24">
        <v>5.2</v>
      </c>
      <c r="I1433" s="24">
        <v>2.8</v>
      </c>
      <c r="J1433" s="25">
        <f t="shared" si="55"/>
        <v>29.119999999999997</v>
      </c>
      <c r="K1433" s="26"/>
      <c r="L1433" s="102">
        <v>532105.02699724515</v>
      </c>
      <c r="M1433" s="97">
        <v>643847.0826666666</v>
      </c>
      <c r="N1433" s="102">
        <v>36545.674931129477</v>
      </c>
    </row>
    <row r="1434" spans="2:14" x14ac:dyDescent="0.2">
      <c r="B1434" s="22"/>
      <c r="C1434" s="22" t="str">
        <f>'[20]Presup '!C133</f>
        <v>FI12</v>
      </c>
      <c r="D1434" s="23" t="str">
        <f>'[20]Presup '!D133</f>
        <v>Frente integral de vidrio</v>
      </c>
      <c r="E1434" s="24"/>
      <c r="F1434" s="24">
        <v>11</v>
      </c>
      <c r="G1434" s="24"/>
      <c r="H1434" s="24">
        <v>7.25</v>
      </c>
      <c r="I1434" s="24">
        <v>2.8</v>
      </c>
      <c r="J1434" s="25">
        <f t="shared" si="55"/>
        <v>223.29999999999995</v>
      </c>
      <c r="K1434" s="26"/>
      <c r="L1434" s="102">
        <v>741877.20110192837</v>
      </c>
      <c r="M1434" s="97">
        <v>897671.41333333333</v>
      </c>
      <c r="N1434" s="102">
        <v>36545.674931129477</v>
      </c>
    </row>
    <row r="1435" spans="2:14" x14ac:dyDescent="0.2">
      <c r="B1435" s="22"/>
      <c r="C1435" s="22" t="str">
        <f>'[20]Presup '!C134</f>
        <v>FI13</v>
      </c>
      <c r="D1435" s="23" t="str">
        <f>'[20]Presup '!D134</f>
        <v>Frente integral de vidrio</v>
      </c>
      <c r="E1435" s="24"/>
      <c r="F1435" s="24">
        <v>1</v>
      </c>
      <c r="G1435" s="24"/>
      <c r="H1435" s="24">
        <v>4.5999999999999996</v>
      </c>
      <c r="I1435" s="24">
        <v>2.8</v>
      </c>
      <c r="J1435" s="25">
        <f t="shared" si="55"/>
        <v>12.879999999999999</v>
      </c>
      <c r="K1435" s="26"/>
      <c r="L1435" s="102">
        <v>470708.29311294761</v>
      </c>
      <c r="M1435" s="97">
        <v>569557.03466666653</v>
      </c>
      <c r="N1435" s="102">
        <v>36545.674931129477</v>
      </c>
    </row>
    <row r="1436" spans="2:14" x14ac:dyDescent="0.2">
      <c r="B1436" s="22"/>
      <c r="C1436" s="22" t="str">
        <f>'[20]Presup '!C135</f>
        <v>FI14</v>
      </c>
      <c r="D1436" s="23" t="str">
        <f>'[20]Presup '!D135</f>
        <v>Frente integral de vidrio</v>
      </c>
      <c r="E1436" s="24"/>
      <c r="F1436" s="24">
        <v>1</v>
      </c>
      <c r="G1436" s="24"/>
      <c r="H1436" s="24">
        <v>6.25</v>
      </c>
      <c r="I1436" s="24">
        <v>2.8</v>
      </c>
      <c r="J1436" s="25">
        <f t="shared" si="55"/>
        <v>17.5</v>
      </c>
      <c r="K1436" s="26"/>
      <c r="L1436" s="102">
        <v>639549.31129476579</v>
      </c>
      <c r="M1436" s="97">
        <v>773854.66666666663</v>
      </c>
      <c r="N1436" s="102">
        <v>36545.674931129477</v>
      </c>
    </row>
    <row r="1437" spans="2:14" x14ac:dyDescent="0.2">
      <c r="B1437" s="22"/>
      <c r="C1437" s="22" t="str">
        <f>'[20]Presup '!C136</f>
        <v>FI15</v>
      </c>
      <c r="D1437" s="23" t="str">
        <f>'[20]Presup '!D136</f>
        <v>Frente integral de vidrio</v>
      </c>
      <c r="E1437" s="24"/>
      <c r="F1437" s="24">
        <v>2</v>
      </c>
      <c r="G1437" s="24"/>
      <c r="H1437" s="24">
        <v>2.65</v>
      </c>
      <c r="I1437" s="24">
        <v>2.8</v>
      </c>
      <c r="J1437" s="25">
        <f t="shared" si="55"/>
        <v>14.839999999999998</v>
      </c>
      <c r="K1437" s="26"/>
      <c r="L1437" s="102">
        <v>255153.17239999998</v>
      </c>
      <c r="M1437" s="97">
        <v>308735.33860399999</v>
      </c>
      <c r="N1437" s="102">
        <v>34387.22</v>
      </c>
    </row>
    <row r="1438" spans="2:14" ht="25.5" x14ac:dyDescent="0.2">
      <c r="B1438" s="22" t="str">
        <f>'[20]Presup '!C137</f>
        <v>14.05</v>
      </c>
      <c r="D1438" s="23" t="str">
        <f>'[20]Presup '!D137</f>
        <v>ALUMINIO. FRENTE INTEGRAL CON PEGADO ESTRUCTURAL (DVH) – Planta Baja.</v>
      </c>
      <c r="E1438" s="24" t="str">
        <f>'[20]Presup '!E137</f>
        <v>un.</v>
      </c>
      <c r="F1438" s="24"/>
      <c r="G1438" s="24"/>
      <c r="H1438" s="24"/>
      <c r="I1438" s="24"/>
      <c r="J1438" s="25"/>
      <c r="K1438" s="26"/>
      <c r="L1438" s="99" t="s">
        <v>610</v>
      </c>
      <c r="M1438" s="1" t="s">
        <v>611</v>
      </c>
      <c r="N1438" s="99" t="s">
        <v>612</v>
      </c>
    </row>
    <row r="1439" spans="2:14" x14ac:dyDescent="0.2">
      <c r="B1439" s="22"/>
      <c r="C1439" s="22" t="str">
        <f>'[20]Presup '!C138</f>
        <v>FPB1</v>
      </c>
      <c r="D1439" s="23" t="str">
        <f>'[20]Presup '!D138</f>
        <v>frente integral PB</v>
      </c>
      <c r="F1439" s="24">
        <v>1</v>
      </c>
      <c r="G1439" s="24"/>
      <c r="H1439" s="24">
        <v>75.12</v>
      </c>
      <c r="I1439" s="24">
        <v>3</v>
      </c>
      <c r="J1439" s="25">
        <f t="shared" si="55"/>
        <v>225.36</v>
      </c>
      <c r="K1439" s="26"/>
      <c r="L1439" s="102">
        <v>7749503.8992000008</v>
      </c>
      <c r="M1439" s="97">
        <v>9376899.7180320006</v>
      </c>
      <c r="N1439" s="102">
        <v>34387.22</v>
      </c>
    </row>
    <row r="1440" spans="2:14" x14ac:dyDescent="0.2">
      <c r="B1440" s="22"/>
      <c r="C1440" s="22" t="str">
        <f>'[20]Presup '!C139</f>
        <v>FPB2</v>
      </c>
      <c r="D1440" s="23" t="str">
        <f>'[20]Presup '!D139</f>
        <v>frente integral PB</v>
      </c>
      <c r="F1440" s="24">
        <v>1</v>
      </c>
      <c r="G1440" s="24"/>
      <c r="H1440" s="24">
        <v>1.87</v>
      </c>
      <c r="I1440" s="24">
        <v>3</v>
      </c>
      <c r="J1440" s="25">
        <f t="shared" si="55"/>
        <v>5.61</v>
      </c>
      <c r="K1440" s="26"/>
      <c r="L1440" s="102">
        <v>192912.30420000001</v>
      </c>
      <c r="M1440" s="97">
        <v>233423.88808200002</v>
      </c>
      <c r="N1440" s="102">
        <v>34387.22</v>
      </c>
    </row>
    <row r="1441" spans="1:256" x14ac:dyDescent="0.2">
      <c r="B1441" s="22"/>
      <c r="C1441" s="22" t="str">
        <f>'[20]Presup '!C140</f>
        <v>FPB3</v>
      </c>
      <c r="D1441" s="23" t="str">
        <f>'[20]Presup '!D140</f>
        <v>frente integral PB</v>
      </c>
      <c r="F1441" s="24">
        <v>1</v>
      </c>
      <c r="G1441" s="24"/>
      <c r="H1441" s="24">
        <v>5.85</v>
      </c>
      <c r="I1441" s="24">
        <v>3</v>
      </c>
      <c r="J1441" s="25">
        <f t="shared" si="55"/>
        <v>17.549999999999997</v>
      </c>
      <c r="K1441" s="26"/>
      <c r="L1441" s="102">
        <v>603495.71099999989</v>
      </c>
      <c r="M1441" s="97">
        <v>730229.81030999986</v>
      </c>
      <c r="N1441" s="102">
        <v>34387.22</v>
      </c>
    </row>
    <row r="1442" spans="1:256" x14ac:dyDescent="0.2">
      <c r="B1442" s="22"/>
      <c r="C1442" s="22" t="str">
        <f>'[20]Presup '!C141</f>
        <v>FPB4</v>
      </c>
      <c r="D1442" s="23" t="str">
        <f>'[20]Presup '!D141</f>
        <v>frente integral PB</v>
      </c>
      <c r="F1442" s="24">
        <v>1</v>
      </c>
      <c r="G1442" s="24"/>
      <c r="H1442" s="24">
        <v>4.5999999999999996</v>
      </c>
      <c r="I1442" s="24">
        <v>3</v>
      </c>
      <c r="J1442" s="25">
        <f t="shared" si="55"/>
        <v>13.799999999999999</v>
      </c>
      <c r="K1442" s="26"/>
      <c r="L1442" s="102">
        <v>474543.636</v>
      </c>
      <c r="M1442" s="97">
        <v>574197.79955999996</v>
      </c>
      <c r="N1442" s="102">
        <v>34387.22</v>
      </c>
    </row>
    <row r="1443" spans="1:256" x14ac:dyDescent="0.2">
      <c r="B1443" s="22"/>
      <c r="C1443" s="22" t="str">
        <f>'[20]Presup '!C142</f>
        <v>FPB5</v>
      </c>
      <c r="D1443" s="23" t="str">
        <f>'[20]Presup '!D142</f>
        <v>frente integral PB</v>
      </c>
      <c r="F1443" s="24">
        <v>1</v>
      </c>
      <c r="G1443" s="24"/>
      <c r="H1443" s="24">
        <v>7.25</v>
      </c>
      <c r="I1443" s="24">
        <v>3</v>
      </c>
      <c r="J1443" s="25">
        <f t="shared" si="55"/>
        <v>21.75</v>
      </c>
      <c r="K1443" s="26"/>
      <c r="L1443" s="102">
        <v>747922.03500000003</v>
      </c>
      <c r="M1443" s="97">
        <v>904985.66235</v>
      </c>
      <c r="N1443" s="102">
        <v>34387.22</v>
      </c>
    </row>
    <row r="1444" spans="1:256" x14ac:dyDescent="0.2">
      <c r="B1444" s="22"/>
      <c r="C1444" s="22" t="str">
        <f>'[20]Presup '!C143</f>
        <v>FPB6</v>
      </c>
      <c r="D1444" s="23" t="str">
        <f>'[20]Presup '!D143</f>
        <v>frente integral PB</v>
      </c>
      <c r="F1444" s="24">
        <v>1</v>
      </c>
      <c r="G1444" s="24"/>
      <c r="H1444" s="24">
        <v>3.85</v>
      </c>
      <c r="I1444" s="24">
        <v>3</v>
      </c>
      <c r="J1444" s="25">
        <f t="shared" si="55"/>
        <v>11.55</v>
      </c>
      <c r="K1444" s="26"/>
      <c r="L1444" s="102">
        <v>397172.39100000006</v>
      </c>
      <c r="M1444" s="97">
        <v>480578.59311000007</v>
      </c>
      <c r="N1444" s="102">
        <v>34387.22</v>
      </c>
    </row>
    <row r="1445" spans="1:256" x14ac:dyDescent="0.2">
      <c r="B1445" s="22"/>
      <c r="C1445" s="22" t="str">
        <f>'[20]Presup '!C144</f>
        <v>FPB7</v>
      </c>
      <c r="D1445" s="23" t="str">
        <f>'[20]Presup '!D144</f>
        <v>frente integral PB</v>
      </c>
      <c r="F1445" s="24">
        <v>1</v>
      </c>
      <c r="G1445" s="24"/>
      <c r="H1445" s="24">
        <v>7.22</v>
      </c>
      <c r="I1445" s="24">
        <v>3</v>
      </c>
      <c r="J1445" s="25">
        <f t="shared" si="55"/>
        <v>21.66</v>
      </c>
      <c r="K1445" s="26"/>
      <c r="L1445" s="102">
        <v>744827.18520000007</v>
      </c>
      <c r="M1445" s="97">
        <v>901240.89409200009</v>
      </c>
      <c r="N1445" s="102">
        <v>34387.22</v>
      </c>
    </row>
    <row r="1446" spans="1:256" x14ac:dyDescent="0.2">
      <c r="B1446" s="22"/>
      <c r="C1446" s="22" t="str">
        <f>'[20]Presup '!C145</f>
        <v>FPB8</v>
      </c>
      <c r="D1446" s="23" t="str">
        <f>'[20]Presup '!D145</f>
        <v>frente integral PB</v>
      </c>
      <c r="F1446" s="24">
        <v>2</v>
      </c>
      <c r="G1446" s="24"/>
      <c r="H1446" s="24">
        <v>7.25</v>
      </c>
      <c r="I1446" s="24">
        <v>3</v>
      </c>
      <c r="J1446" s="25">
        <f t="shared" si="55"/>
        <v>43.5</v>
      </c>
      <c r="K1446" s="26"/>
      <c r="L1446" s="102">
        <v>747922.03500000003</v>
      </c>
      <c r="M1446" s="97">
        <v>904985.66235</v>
      </c>
      <c r="N1446" s="102">
        <v>34387.22</v>
      </c>
    </row>
    <row r="1447" spans="1:256" x14ac:dyDescent="0.2">
      <c r="B1447" s="22"/>
      <c r="C1447" s="22" t="str">
        <f>'[20]Presup '!C146</f>
        <v>FPB9</v>
      </c>
      <c r="D1447" s="23" t="str">
        <f>'[20]Presup '!D146</f>
        <v>frente integral PB</v>
      </c>
      <c r="F1447" s="24">
        <v>1</v>
      </c>
      <c r="G1447" s="24"/>
      <c r="H1447" s="24">
        <v>7.25</v>
      </c>
      <c r="I1447" s="24">
        <v>3</v>
      </c>
      <c r="J1447" s="25">
        <f t="shared" si="55"/>
        <v>21.75</v>
      </c>
      <c r="K1447" s="26"/>
      <c r="L1447" s="102">
        <v>747922.03500000003</v>
      </c>
      <c r="M1447" s="97">
        <v>904985.66235</v>
      </c>
      <c r="N1447" s="102">
        <v>34387.22</v>
      </c>
    </row>
    <row r="1448" spans="1:256" x14ac:dyDescent="0.2">
      <c r="B1448" s="22"/>
      <c r="C1448" s="22" t="str">
        <f>'[20]Presup '!C147</f>
        <v>FIR1</v>
      </c>
      <c r="D1448" s="23" t="str">
        <f>'[20]Presup '!D147</f>
        <v>frente integral restaurante</v>
      </c>
      <c r="F1448" s="24">
        <v>1</v>
      </c>
      <c r="G1448" s="24"/>
      <c r="H1448" s="24">
        <v>14.66</v>
      </c>
      <c r="I1448" s="24">
        <v>3</v>
      </c>
      <c r="J1448" s="25">
        <f t="shared" si="55"/>
        <v>43.980000000000004</v>
      </c>
      <c r="K1448" s="26"/>
      <c r="L1448" s="102">
        <v>1512349.9356000002</v>
      </c>
      <c r="M1448" s="97">
        <v>1829943.4220760001</v>
      </c>
      <c r="N1448" s="102">
        <v>34387.22</v>
      </c>
    </row>
    <row r="1449" spans="1:256" s="2" customFormat="1" x14ac:dyDescent="0.2">
      <c r="A1449"/>
      <c r="B1449" s="22"/>
      <c r="C1449" s="22" t="str">
        <f>'[20]Presup '!C148</f>
        <v>FIR2</v>
      </c>
      <c r="D1449" s="23" t="str">
        <f>'[20]Presup '!D148</f>
        <v>frente integral restaurante</v>
      </c>
      <c r="E1449" s="10"/>
      <c r="F1449" s="24">
        <v>1</v>
      </c>
      <c r="G1449" s="24"/>
      <c r="H1449" s="24">
        <v>1.87</v>
      </c>
      <c r="I1449" s="24">
        <v>3</v>
      </c>
      <c r="J1449" s="25">
        <f t="shared" si="55"/>
        <v>5.61</v>
      </c>
      <c r="K1449" s="26"/>
      <c r="L1449" s="102">
        <v>192912.30420000001</v>
      </c>
      <c r="M1449" s="97">
        <v>233423.88808200002</v>
      </c>
      <c r="N1449" s="102">
        <v>34387.22</v>
      </c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  <c r="FO1449"/>
      <c r="FP1449"/>
      <c r="FQ1449"/>
      <c r="FR1449"/>
      <c r="FS1449"/>
      <c r="FT1449"/>
      <c r="FU1449"/>
      <c r="FV1449"/>
      <c r="FW1449"/>
      <c r="FX1449"/>
      <c r="FY1449"/>
      <c r="FZ1449"/>
      <c r="GA1449"/>
      <c r="GB1449"/>
      <c r="GC1449"/>
      <c r="GD1449"/>
      <c r="GE1449"/>
      <c r="GF1449"/>
      <c r="GG1449"/>
      <c r="GH1449"/>
      <c r="GI1449"/>
      <c r="GJ1449"/>
      <c r="GK1449"/>
      <c r="GL1449"/>
      <c r="GM1449"/>
      <c r="GN1449"/>
      <c r="GO1449"/>
      <c r="GP1449"/>
      <c r="GQ1449"/>
      <c r="GR1449"/>
      <c r="GS1449"/>
      <c r="GT1449"/>
      <c r="GU1449"/>
      <c r="GV1449"/>
      <c r="GW1449"/>
      <c r="GX1449"/>
      <c r="GY1449"/>
      <c r="GZ1449"/>
      <c r="HA1449"/>
      <c r="HB1449"/>
      <c r="HC1449"/>
      <c r="HD1449"/>
      <c r="HE1449"/>
      <c r="HF1449"/>
      <c r="HG1449"/>
      <c r="HH1449"/>
      <c r="HI1449"/>
      <c r="HJ1449"/>
      <c r="HK1449"/>
      <c r="HL1449"/>
      <c r="HM1449"/>
      <c r="HN1449"/>
      <c r="HO1449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  <c r="IC1449"/>
      <c r="ID1449"/>
      <c r="IE1449"/>
      <c r="IF1449"/>
      <c r="IG1449"/>
      <c r="IH1449"/>
      <c r="II1449"/>
      <c r="IJ1449"/>
      <c r="IK1449"/>
      <c r="IL1449"/>
      <c r="IM1449"/>
      <c r="IN1449"/>
      <c r="IO1449"/>
      <c r="IP1449"/>
      <c r="IQ1449"/>
      <c r="IR1449"/>
      <c r="IS1449"/>
      <c r="IT1449"/>
      <c r="IU1449"/>
      <c r="IV1449"/>
    </row>
    <row r="1450" spans="1:256" s="2" customFormat="1" x14ac:dyDescent="0.2">
      <c r="A1450"/>
      <c r="B1450" s="22"/>
      <c r="C1450" s="22" t="str">
        <f>'[20]Presup '!C149</f>
        <v>FIR3</v>
      </c>
      <c r="D1450" s="23" t="str">
        <f>'[20]Presup '!D149</f>
        <v>frente integral restaurante</v>
      </c>
      <c r="E1450" s="10"/>
      <c r="F1450" s="24">
        <v>1</v>
      </c>
      <c r="G1450" s="24"/>
      <c r="H1450" s="24">
        <v>5.85</v>
      </c>
      <c r="I1450" s="24">
        <v>3</v>
      </c>
      <c r="J1450" s="25">
        <f t="shared" si="55"/>
        <v>17.549999999999997</v>
      </c>
      <c r="K1450" s="26"/>
      <c r="L1450" s="102">
        <v>603495.71099999989</v>
      </c>
      <c r="M1450" s="97">
        <v>730229.81030999986</v>
      </c>
      <c r="N1450" s="102">
        <v>34387.22</v>
      </c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  <c r="GT1450"/>
      <c r="GU1450"/>
      <c r="GV1450"/>
      <c r="GW1450"/>
      <c r="GX1450"/>
      <c r="GY1450"/>
      <c r="GZ1450"/>
      <c r="HA1450"/>
      <c r="HB1450"/>
      <c r="HC1450"/>
      <c r="HD1450"/>
      <c r="HE1450"/>
      <c r="HF1450"/>
      <c r="HG1450"/>
      <c r="HH1450"/>
      <c r="HI1450"/>
      <c r="HJ1450"/>
      <c r="HK1450"/>
      <c r="HL1450"/>
      <c r="HM1450"/>
      <c r="HN1450"/>
      <c r="HO1450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  <c r="IC1450"/>
      <c r="ID1450"/>
      <c r="IE1450"/>
      <c r="IF1450"/>
      <c r="IG1450"/>
      <c r="IH1450"/>
      <c r="II1450"/>
      <c r="IJ1450"/>
      <c r="IK1450"/>
      <c r="IL1450"/>
      <c r="IM1450"/>
      <c r="IN1450"/>
      <c r="IO1450"/>
      <c r="IP1450"/>
      <c r="IQ1450"/>
      <c r="IR1450"/>
      <c r="IS1450"/>
      <c r="IT1450"/>
      <c r="IU1450"/>
      <c r="IV1450"/>
    </row>
    <row r="1451" spans="1:256" s="2" customFormat="1" x14ac:dyDescent="0.2">
      <c r="A1451"/>
      <c r="B1451" s="22"/>
      <c r="C1451" s="22" t="str">
        <f>'[20]Presup '!C150</f>
        <v>FIR4</v>
      </c>
      <c r="D1451" s="23" t="str">
        <f>'[20]Presup '!D150</f>
        <v>frente integral restaurante</v>
      </c>
      <c r="E1451" s="10"/>
      <c r="F1451" s="24">
        <v>1</v>
      </c>
      <c r="G1451" s="24"/>
      <c r="H1451" s="24">
        <v>4.5999999999999996</v>
      </c>
      <c r="I1451" s="24">
        <v>3</v>
      </c>
      <c r="J1451" s="25">
        <f t="shared" si="55"/>
        <v>13.799999999999999</v>
      </c>
      <c r="K1451" s="26"/>
      <c r="L1451" s="102">
        <v>474543.636</v>
      </c>
      <c r="M1451" s="97">
        <v>574197.79955999996</v>
      </c>
      <c r="N1451" s="102">
        <v>34387.22</v>
      </c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  <c r="IU1451"/>
      <c r="IV1451"/>
    </row>
    <row r="1452" spans="1:256" s="2" customFormat="1" x14ac:dyDescent="0.2">
      <c r="A1452"/>
      <c r="B1452" s="22"/>
      <c r="C1452" s="22" t="str">
        <f>'[20]Presup '!C151</f>
        <v>FIR5</v>
      </c>
      <c r="D1452" s="23" t="str">
        <f>'[20]Presup '!D151</f>
        <v>frente integral restaurante</v>
      </c>
      <c r="E1452" s="10"/>
      <c r="F1452" s="24">
        <v>1</v>
      </c>
      <c r="G1452" s="24"/>
      <c r="H1452" s="24">
        <v>7.25</v>
      </c>
      <c r="I1452" s="24">
        <v>3</v>
      </c>
      <c r="J1452" s="25">
        <f t="shared" si="55"/>
        <v>21.75</v>
      </c>
      <c r="K1452" s="26"/>
      <c r="L1452" s="102">
        <v>747922.03500000003</v>
      </c>
      <c r="M1452" s="97">
        <v>904985.66235</v>
      </c>
      <c r="N1452" s="102">
        <v>34387.22</v>
      </c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  <c r="IU1452"/>
      <c r="IV1452"/>
    </row>
    <row r="1453" spans="1:256" s="2" customFormat="1" x14ac:dyDescent="0.2">
      <c r="A1453"/>
      <c r="B1453" s="22"/>
      <c r="C1453" s="22" t="str">
        <f>'[20]Presup '!C152</f>
        <v>FIR6</v>
      </c>
      <c r="D1453" s="23" t="str">
        <f>'[20]Presup '!D152</f>
        <v>frente integral restaurante</v>
      </c>
      <c r="E1453" s="10"/>
      <c r="F1453" s="24">
        <v>1</v>
      </c>
      <c r="G1453" s="24"/>
      <c r="H1453" s="24">
        <v>6.98</v>
      </c>
      <c r="I1453" s="24">
        <v>3</v>
      </c>
      <c r="J1453" s="25">
        <f t="shared" si="55"/>
        <v>20.94</v>
      </c>
      <c r="K1453" s="26"/>
      <c r="L1453" s="102">
        <v>720068.38680000009</v>
      </c>
      <c r="M1453" s="97">
        <v>871282.74802800012</v>
      </c>
      <c r="N1453" s="102">
        <v>34387.22</v>
      </c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  <c r="IU1453"/>
      <c r="IV1453"/>
    </row>
    <row r="1454" spans="1:256" s="2" customFormat="1" x14ac:dyDescent="0.2">
      <c r="A1454"/>
      <c r="B1454" s="22"/>
      <c r="C1454" s="22" t="str">
        <f>'[20]Presup '!C153</f>
        <v>FIR7</v>
      </c>
      <c r="D1454" s="23" t="str">
        <f>'[20]Presup '!D153</f>
        <v>frente integral restaurante</v>
      </c>
      <c r="E1454" s="10"/>
      <c r="F1454" s="24">
        <v>1</v>
      </c>
      <c r="G1454" s="24"/>
      <c r="H1454" s="24">
        <v>4.58</v>
      </c>
      <c r="I1454" s="24">
        <v>3</v>
      </c>
      <c r="J1454" s="25">
        <f t="shared" si="55"/>
        <v>13.74</v>
      </c>
      <c r="K1454" s="26"/>
      <c r="L1454" s="102">
        <v>472480.40280000004</v>
      </c>
      <c r="M1454" s="97">
        <v>571701.28738800006</v>
      </c>
      <c r="N1454" s="102">
        <v>34387.22</v>
      </c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  <c r="IU1454"/>
      <c r="IV1454"/>
    </row>
    <row r="1455" spans="1:256" s="2" customFormat="1" x14ac:dyDescent="0.2">
      <c r="A1455"/>
      <c r="B1455" s="22"/>
      <c r="C1455" s="22" t="str">
        <f>'[20]Presup '!C154</f>
        <v>FIR8</v>
      </c>
      <c r="D1455" s="23" t="str">
        <f>'[20]Presup '!D154</f>
        <v>frente integral restaurante</v>
      </c>
      <c r="E1455" s="10"/>
      <c r="F1455" s="24">
        <v>1</v>
      </c>
      <c r="G1455" s="24"/>
      <c r="H1455" s="24">
        <v>6.25</v>
      </c>
      <c r="I1455" s="24">
        <v>3</v>
      </c>
      <c r="J1455" s="25">
        <f t="shared" si="55"/>
        <v>18.75</v>
      </c>
      <c r="K1455" s="26"/>
      <c r="L1455" s="102">
        <v>644760.375</v>
      </c>
      <c r="M1455" s="97">
        <v>780160.05374999996</v>
      </c>
      <c r="N1455" s="102">
        <v>34387.22</v>
      </c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  <c r="IU1455"/>
      <c r="IV1455"/>
    </row>
    <row r="1456" spans="1:256" s="2" customFormat="1" x14ac:dyDescent="0.2">
      <c r="A1456"/>
      <c r="B1456" s="22"/>
      <c r="C1456" s="22" t="str">
        <f>'[20]Presup '!C155</f>
        <v>FIR9</v>
      </c>
      <c r="D1456" s="23" t="str">
        <f>'[20]Presup '!D155</f>
        <v>frente integral restaurante</v>
      </c>
      <c r="E1456" s="10"/>
      <c r="F1456" s="24">
        <v>1</v>
      </c>
      <c r="G1456" s="24"/>
      <c r="H1456" s="24">
        <v>1.98</v>
      </c>
      <c r="I1456" s="24">
        <v>3</v>
      </c>
      <c r="J1456" s="25">
        <f t="shared" si="55"/>
        <v>5.9399999999999995</v>
      </c>
      <c r="K1456" s="26"/>
      <c r="L1456" s="102">
        <v>204260.08679999999</v>
      </c>
      <c r="M1456" s="97">
        <v>247154.70502799997</v>
      </c>
      <c r="N1456" s="102">
        <v>34387.22</v>
      </c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  <c r="IU1456"/>
      <c r="IV1456"/>
    </row>
    <row r="1457" spans="1:256" s="2" customFormat="1" x14ac:dyDescent="0.2">
      <c r="A1457"/>
      <c r="B1457" s="22" t="str">
        <f>'[20]Presup '!C156</f>
        <v>14.06</v>
      </c>
      <c r="C1457" s="22"/>
      <c r="D1457" s="23" t="str">
        <f>'[20]Presup '!D156</f>
        <v>ALUMINIO. BARANDAS VIDRIADAS SIN PARANTES</v>
      </c>
      <c r="E1457" s="24" t="str">
        <f>'[20]Presup '!E156</f>
        <v>m2</v>
      </c>
      <c r="F1457" s="24"/>
      <c r="G1457" s="24"/>
      <c r="H1457" s="24"/>
      <c r="I1457" s="24"/>
      <c r="J1457" s="25"/>
      <c r="K1457" s="26"/>
      <c r="L1457" s="99"/>
      <c r="M1457" s="1"/>
      <c r="N1457" s="99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  <c r="IU1457"/>
      <c r="IV1457"/>
    </row>
    <row r="1458" spans="1:256" s="2" customFormat="1" x14ac:dyDescent="0.2">
      <c r="A1458"/>
      <c r="B1458" s="22"/>
      <c r="C1458" s="22" t="str">
        <f>'[20]Presup '!C157</f>
        <v>BV01</v>
      </c>
      <c r="D1458" s="23" t="str">
        <f>'[20]Presup '!D157</f>
        <v>Baranda panorámica de vidrio</v>
      </c>
      <c r="E1458" s="24"/>
      <c r="F1458" s="24">
        <v>1</v>
      </c>
      <c r="G1458" s="24">
        <v>235</v>
      </c>
      <c r="H1458" s="24">
        <v>1</v>
      </c>
      <c r="I1458" s="24"/>
      <c r="J1458" s="25">
        <f>H1458*G1458*F1458</f>
        <v>235</v>
      </c>
      <c r="K1458" s="26"/>
      <c r="L1458" s="102">
        <v>40763.057851239675</v>
      </c>
      <c r="M1458" s="97">
        <v>49323.3</v>
      </c>
      <c r="N1458" s="102">
        <v>40763.057851239675</v>
      </c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  <c r="IU1458"/>
      <c r="IV1458"/>
    </row>
    <row r="1459" spans="1:256" x14ac:dyDescent="0.2">
      <c r="B1459" s="22" t="str">
        <f>'[20]Presup '!C158</f>
        <v>14.07</v>
      </c>
      <c r="C1459" s="22"/>
      <c r="D1459" s="23" t="str">
        <f>'[20]Presup '!D158</f>
        <v>HIERRO: PUERTAS ANTIPÁNICO, CORTAFUEGO</v>
      </c>
      <c r="E1459" s="24" t="str">
        <f>'[20]Presup '!E158</f>
        <v>m2</v>
      </c>
      <c r="F1459" s="24">
        <v>0</v>
      </c>
      <c r="G1459" s="24">
        <v>0</v>
      </c>
      <c r="H1459" s="24">
        <v>0</v>
      </c>
      <c r="I1459" s="24"/>
      <c r="J1459" s="25">
        <f t="shared" ref="J1459:J1471" si="56">G1459</f>
        <v>0</v>
      </c>
      <c r="K1459" s="26">
        <f t="shared" ref="K1459:K1471" si="57">F1459</f>
        <v>0</v>
      </c>
    </row>
    <row r="1460" spans="1:256" x14ac:dyDescent="0.2">
      <c r="A1460" s="2"/>
      <c r="B1460" s="22" t="str">
        <f>'[20]Presup '!C159</f>
        <v>14.08</v>
      </c>
      <c r="C1460" s="22"/>
      <c r="D1460" s="23" t="str">
        <f>'[20]Presup '!D159</f>
        <v>HIERRO. PORTON   BATIENTE. Automatizado</v>
      </c>
      <c r="E1460" s="24" t="str">
        <f>'[20]Presup '!E159</f>
        <v>m2</v>
      </c>
      <c r="F1460" s="24">
        <v>0</v>
      </c>
      <c r="G1460" s="24">
        <v>0</v>
      </c>
      <c r="H1460" s="24">
        <v>0</v>
      </c>
      <c r="I1460" s="24"/>
      <c r="J1460" s="25">
        <f t="shared" si="56"/>
        <v>0</v>
      </c>
      <c r="K1460" s="26">
        <f t="shared" si="57"/>
        <v>0</v>
      </c>
      <c r="L1460" s="2"/>
      <c r="M1460" s="98"/>
      <c r="N1460" s="100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1:256" x14ac:dyDescent="0.2">
      <c r="A1461" s="2"/>
      <c r="B1461" s="22" t="str">
        <f>'[20]Presup '!C160</f>
        <v>14.09</v>
      </c>
      <c r="C1461" s="22"/>
      <c r="D1461" s="23" t="str">
        <f>'[20]Presup '!D160</f>
        <v xml:space="preserve">HIERRO. REJILLA </v>
      </c>
      <c r="E1461" s="24"/>
      <c r="F1461" s="24">
        <v>0</v>
      </c>
      <c r="G1461" s="24">
        <v>0</v>
      </c>
      <c r="H1461" s="24">
        <v>0</v>
      </c>
      <c r="I1461" s="24"/>
      <c r="J1461" s="25">
        <f t="shared" si="56"/>
        <v>0</v>
      </c>
      <c r="K1461" s="26">
        <f t="shared" si="57"/>
        <v>0</v>
      </c>
      <c r="L1461" s="2"/>
      <c r="M1461" s="98"/>
      <c r="N1461" s="100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1:256" x14ac:dyDescent="0.2">
      <c r="A1462" s="2"/>
      <c r="B1462" s="22" t="str">
        <f>'[20]Presup '!C161</f>
        <v>14.10</v>
      </c>
      <c r="C1462" s="22"/>
      <c r="D1462" s="23" t="str">
        <f>'[20]Presup '!D161</f>
        <v>HIERRO. PUERTA TRAMPA</v>
      </c>
      <c r="E1462" s="24"/>
      <c r="F1462" s="24">
        <v>0</v>
      </c>
      <c r="G1462" s="24">
        <v>0</v>
      </c>
      <c r="H1462" s="24">
        <v>0</v>
      </c>
      <c r="I1462" s="24"/>
      <c r="J1462" s="25">
        <f t="shared" si="56"/>
        <v>0</v>
      </c>
      <c r="K1462" s="26">
        <f t="shared" si="57"/>
        <v>0</v>
      </c>
      <c r="L1462" s="2"/>
      <c r="M1462" s="98"/>
      <c r="N1462" s="100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1:256" x14ac:dyDescent="0.2">
      <c r="A1463" s="2"/>
      <c r="B1463" s="22" t="str">
        <f>'[20]Presup '!C162</f>
        <v>14.11</v>
      </c>
      <c r="C1463" s="22"/>
      <c r="D1463" s="23" t="str">
        <f>'[20]Presup '!D162</f>
        <v>HIERRO.ESCALERA MARINERA Y BARANDA</v>
      </c>
      <c r="E1463" s="24"/>
      <c r="F1463" s="24">
        <v>0</v>
      </c>
      <c r="G1463" s="24">
        <v>0</v>
      </c>
      <c r="H1463" s="24">
        <v>0</v>
      </c>
      <c r="I1463" s="24"/>
      <c r="J1463" s="25">
        <f t="shared" si="56"/>
        <v>0</v>
      </c>
      <c r="K1463" s="26">
        <f t="shared" si="57"/>
        <v>0</v>
      </c>
      <c r="L1463" s="2"/>
      <c r="M1463" s="98"/>
      <c r="N1463" s="100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1:256" x14ac:dyDescent="0.2">
      <c r="A1464" s="2"/>
      <c r="B1464" s="22" t="str">
        <f>'[20]Presup '!C163</f>
        <v>14.12</v>
      </c>
      <c r="C1464" s="22"/>
      <c r="D1464" s="23" t="str">
        <f>'[20]Presup '!D163</f>
        <v>HIERRO. BARANDA DE ESCALERA DE EMERGENCIA</v>
      </c>
      <c r="E1464" s="24"/>
      <c r="F1464" s="24">
        <v>0</v>
      </c>
      <c r="G1464" s="24">
        <v>0</v>
      </c>
      <c r="H1464" s="24">
        <v>0</v>
      </c>
      <c r="I1464" s="24"/>
      <c r="J1464" s="25">
        <f t="shared" si="56"/>
        <v>0</v>
      </c>
      <c r="K1464" s="26">
        <f t="shared" si="57"/>
        <v>0</v>
      </c>
      <c r="L1464" s="2"/>
      <c r="M1464" s="98"/>
      <c r="N1464" s="100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1:256" x14ac:dyDescent="0.2">
      <c r="A1465" s="2"/>
      <c r="B1465" s="22" t="str">
        <f>'[20]Presup '!C164</f>
        <v>14.13</v>
      </c>
      <c r="C1465" s="22"/>
      <c r="D1465" s="23" t="str">
        <f>'[20]Presup '!D164</f>
        <v>HIERRO.PUERTA BÓVEDA/TESORO</v>
      </c>
      <c r="E1465" s="24"/>
      <c r="F1465" s="24">
        <v>0</v>
      </c>
      <c r="G1465" s="24">
        <v>0</v>
      </c>
      <c r="H1465" s="24">
        <v>0</v>
      </c>
      <c r="I1465" s="24"/>
      <c r="J1465" s="25">
        <f t="shared" si="56"/>
        <v>0</v>
      </c>
      <c r="K1465" s="26">
        <f t="shared" si="57"/>
        <v>0</v>
      </c>
      <c r="L1465" s="2"/>
      <c r="M1465" s="98"/>
      <c r="N1465" s="100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1:256" x14ac:dyDescent="0.2">
      <c r="A1466" s="2"/>
      <c r="B1466" s="22" t="str">
        <f>'[20]Presup '!C165</f>
        <v>14.14</v>
      </c>
      <c r="C1466" s="22"/>
      <c r="D1466" s="23" t="str">
        <f>'[20]Presup '!D165</f>
        <v>CHAPA MICROPERFORADA MINIONDA - CH1/ CH2/CH3</v>
      </c>
      <c r="E1466" s="24"/>
      <c r="F1466" s="24">
        <v>0</v>
      </c>
      <c r="G1466" s="24">
        <v>0</v>
      </c>
      <c r="H1466" s="24">
        <v>0</v>
      </c>
      <c r="I1466" s="24"/>
      <c r="J1466" s="25">
        <f t="shared" si="56"/>
        <v>0</v>
      </c>
      <c r="K1466" s="26">
        <f t="shared" si="57"/>
        <v>0</v>
      </c>
      <c r="L1466" s="2"/>
      <c r="M1466" s="98"/>
      <c r="N1466" s="100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1:256" x14ac:dyDescent="0.2">
      <c r="A1467" s="2"/>
      <c r="B1467" s="22"/>
      <c r="C1467" s="22" t="s">
        <v>669</v>
      </c>
      <c r="D1467" s="23" t="s">
        <v>670</v>
      </c>
      <c r="E1467" s="24"/>
      <c r="F1467" s="24">
        <v>19</v>
      </c>
      <c r="G1467" s="24">
        <v>7.25</v>
      </c>
      <c r="H1467" s="24"/>
      <c r="I1467" s="24">
        <v>3.35</v>
      </c>
      <c r="J1467" s="25">
        <f>I1467*G1467*F1467</f>
        <v>461.46250000000003</v>
      </c>
      <c r="K1467" s="26"/>
      <c r="L1467" s="2"/>
      <c r="M1467" s="98"/>
      <c r="N1467" s="100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1:256" x14ac:dyDescent="0.2">
      <c r="A1468" s="2"/>
      <c r="B1468" s="22"/>
      <c r="C1468" s="22" t="s">
        <v>671</v>
      </c>
      <c r="D1468" s="23" t="s">
        <v>670</v>
      </c>
      <c r="E1468" s="24"/>
      <c r="F1468" s="24">
        <v>19</v>
      </c>
      <c r="G1468" s="24">
        <v>4.3</v>
      </c>
      <c r="H1468" s="24"/>
      <c r="I1468" s="24">
        <v>3.35</v>
      </c>
      <c r="J1468" s="25">
        <f>I1468*G1468*F1468</f>
        <v>273.69499999999999</v>
      </c>
      <c r="K1468" s="26"/>
      <c r="L1468" s="2"/>
      <c r="M1468" s="98"/>
      <c r="N1468" s="100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1:256" x14ac:dyDescent="0.2">
      <c r="A1469" s="2"/>
      <c r="B1469" s="22"/>
      <c r="C1469" s="22" t="s">
        <v>672</v>
      </c>
      <c r="D1469" s="23" t="s">
        <v>670</v>
      </c>
      <c r="E1469" s="24"/>
      <c r="F1469" s="24">
        <v>2</v>
      </c>
      <c r="G1469" s="24">
        <v>7.25</v>
      </c>
      <c r="H1469" s="24"/>
      <c r="I1469" s="24">
        <v>3.35</v>
      </c>
      <c r="J1469" s="25">
        <f>I1469*G1469*F1469</f>
        <v>48.575000000000003</v>
      </c>
      <c r="K1469" s="26"/>
      <c r="L1469" s="2"/>
      <c r="M1469" s="98"/>
      <c r="N1469" s="100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1:256" x14ac:dyDescent="0.2">
      <c r="A1470" s="2"/>
      <c r="B1470" s="22"/>
      <c r="C1470" s="22"/>
      <c r="D1470" s="23"/>
      <c r="E1470" s="24"/>
      <c r="F1470" s="24"/>
      <c r="G1470" s="24"/>
      <c r="H1470" s="24"/>
      <c r="I1470" s="24"/>
      <c r="J1470" s="25"/>
      <c r="K1470" s="26"/>
      <c r="L1470" s="2"/>
      <c r="M1470" s="98"/>
      <c r="N1470" s="100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1:256" x14ac:dyDescent="0.2">
      <c r="A1471" s="2"/>
      <c r="B1471" s="22" t="str">
        <f>'[20]Presup '!C166</f>
        <v>14.15</v>
      </c>
      <c r="C1471" s="22"/>
      <c r="D1471" s="23" t="str">
        <f>'[20]Presup '!D166</f>
        <v xml:space="preserve">MADERA. TABIQUE INTEGRAL DIVISORIO DE SANITARIOS </v>
      </c>
      <c r="E1471" s="24" t="e">
        <f>'[20]Presup '!E166</f>
        <v>#REF!</v>
      </c>
      <c r="F1471" s="24">
        <v>0</v>
      </c>
      <c r="G1471" s="24">
        <v>0</v>
      </c>
      <c r="H1471" s="24">
        <v>0</v>
      </c>
      <c r="I1471" s="24"/>
      <c r="J1471" s="25">
        <f t="shared" si="56"/>
        <v>0</v>
      </c>
      <c r="K1471" s="26">
        <f t="shared" si="57"/>
        <v>0</v>
      </c>
      <c r="L1471" s="2"/>
      <c r="M1471" s="98"/>
      <c r="N1471" s="100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1:256" x14ac:dyDescent="0.2">
      <c r="A1472" s="2"/>
      <c r="B1472" s="22"/>
      <c r="C1472" s="22"/>
      <c r="D1472" s="23"/>
      <c r="E1472" s="24"/>
      <c r="F1472" s="24"/>
      <c r="G1472" s="24"/>
      <c r="H1472" s="24"/>
      <c r="I1472" s="24"/>
      <c r="J1472" s="25"/>
      <c r="K1472" s="26"/>
      <c r="L1472" s="2"/>
      <c r="M1472" s="98"/>
      <c r="N1472" s="100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1:256" x14ac:dyDescent="0.2">
      <c r="A1473" s="2"/>
      <c r="B1473" s="22"/>
      <c r="C1473" s="22"/>
      <c r="D1473" s="23"/>
      <c r="E1473" s="24"/>
      <c r="F1473" s="24"/>
      <c r="G1473" s="24"/>
      <c r="H1473" s="24"/>
      <c r="I1473" s="24"/>
      <c r="J1473" s="25"/>
      <c r="K1473" s="26"/>
      <c r="L1473" s="2"/>
      <c r="M1473" s="98"/>
      <c r="N1473" s="100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1:256" x14ac:dyDescent="0.2">
      <c r="B1474" s="27">
        <v>15</v>
      </c>
      <c r="C1474" s="27"/>
      <c r="D1474" s="21" t="s">
        <v>57</v>
      </c>
      <c r="E1474" s="28">
        <v>0</v>
      </c>
      <c r="F1474" s="28">
        <v>0</v>
      </c>
      <c r="G1474" s="28">
        <v>0</v>
      </c>
      <c r="H1474" s="28">
        <v>0</v>
      </c>
      <c r="I1474" s="28"/>
      <c r="J1474" s="29">
        <v>0</v>
      </c>
      <c r="K1474" s="30">
        <v>0</v>
      </c>
      <c r="L1474" s="76" t="s">
        <v>135</v>
      </c>
      <c r="M1474"/>
      <c r="N1474"/>
    </row>
    <row r="1475" spans="1:256" x14ac:dyDescent="0.2">
      <c r="B1475" s="22" t="s">
        <v>58</v>
      </c>
      <c r="C1475" s="22"/>
      <c r="D1475" s="23" t="s">
        <v>639</v>
      </c>
      <c r="E1475" s="24" t="s">
        <v>4</v>
      </c>
      <c r="F1475" s="24"/>
      <c r="G1475" s="24"/>
      <c r="H1475" s="24"/>
      <c r="I1475" s="24"/>
      <c r="J1475" s="25"/>
      <c r="K1475" s="26">
        <f>SUM(J1476:J1502)</f>
        <v>28.47000000000001</v>
      </c>
      <c r="L1475" s="76" t="s">
        <v>135</v>
      </c>
      <c r="M1475"/>
      <c r="N1475"/>
    </row>
    <row r="1476" spans="1:256" x14ac:dyDescent="0.2">
      <c r="B1476" s="22"/>
      <c r="C1476" s="22" t="s">
        <v>119</v>
      </c>
      <c r="D1476" s="23" t="s">
        <v>120</v>
      </c>
      <c r="E1476" s="24"/>
      <c r="F1476" s="24">
        <v>1</v>
      </c>
      <c r="G1476" s="24"/>
      <c r="H1476" s="24">
        <v>0.6</v>
      </c>
      <c r="I1476" s="24">
        <v>0.9</v>
      </c>
      <c r="J1476" s="25">
        <f>H1476*I1476*F1476</f>
        <v>0.54</v>
      </c>
      <c r="K1476" s="26"/>
      <c r="L1476" s="76" t="s">
        <v>135</v>
      </c>
      <c r="M1476"/>
      <c r="N1476"/>
    </row>
    <row r="1477" spans="1:256" x14ac:dyDescent="0.2">
      <c r="B1477" s="22"/>
      <c r="C1477" s="22" t="s">
        <v>167</v>
      </c>
      <c r="D1477" s="23" t="s">
        <v>168</v>
      </c>
      <c r="F1477" s="24">
        <v>3</v>
      </c>
      <c r="G1477" s="24"/>
      <c r="H1477" s="24">
        <v>0.6</v>
      </c>
      <c r="I1477" s="24">
        <v>0.8</v>
      </c>
      <c r="J1477" s="25">
        <f t="shared" ref="J1477:J1502" si="58">H1477*I1477*F1477</f>
        <v>1.44</v>
      </c>
      <c r="K1477" s="26"/>
      <c r="L1477" s="76" t="s">
        <v>135</v>
      </c>
      <c r="M1477"/>
      <c r="N1477"/>
    </row>
    <row r="1478" spans="1:256" x14ac:dyDescent="0.2">
      <c r="B1478" s="22"/>
      <c r="C1478" s="22" t="s">
        <v>175</v>
      </c>
      <c r="D1478" s="23" t="s">
        <v>176</v>
      </c>
      <c r="F1478" s="24">
        <v>1</v>
      </c>
      <c r="H1478" s="24">
        <v>0.6</v>
      </c>
      <c r="I1478" s="24">
        <v>0.8</v>
      </c>
      <c r="J1478" s="25">
        <f t="shared" si="58"/>
        <v>0.48</v>
      </c>
      <c r="K1478" s="26"/>
      <c r="L1478" s="76" t="s">
        <v>135</v>
      </c>
      <c r="M1478"/>
      <c r="N1478"/>
    </row>
    <row r="1479" spans="1:256" x14ac:dyDescent="0.2">
      <c r="B1479" s="22"/>
      <c r="C1479" s="22" t="s">
        <v>177</v>
      </c>
      <c r="D1479" s="23" t="s">
        <v>178</v>
      </c>
      <c r="F1479" s="24">
        <v>1</v>
      </c>
      <c r="H1479" s="24">
        <v>1.5</v>
      </c>
      <c r="I1479" s="24">
        <v>0.9</v>
      </c>
      <c r="J1479" s="25">
        <f t="shared" si="58"/>
        <v>1.35</v>
      </c>
      <c r="K1479" s="26"/>
      <c r="L1479" s="76" t="s">
        <v>135</v>
      </c>
      <c r="M1479"/>
      <c r="N1479"/>
    </row>
    <row r="1480" spans="1:256" x14ac:dyDescent="0.2">
      <c r="B1480" s="22"/>
      <c r="C1480" s="22" t="s">
        <v>179</v>
      </c>
      <c r="D1480" s="23" t="s">
        <v>180</v>
      </c>
      <c r="F1480" s="24">
        <v>1</v>
      </c>
      <c r="H1480" s="24">
        <v>1.5</v>
      </c>
      <c r="I1480" s="24">
        <v>0.9</v>
      </c>
      <c r="J1480" s="25">
        <f t="shared" si="58"/>
        <v>1.35</v>
      </c>
      <c r="K1480" s="26"/>
      <c r="L1480" s="76" t="s">
        <v>135</v>
      </c>
      <c r="M1480"/>
      <c r="N1480"/>
    </row>
    <row r="1481" spans="1:256" x14ac:dyDescent="0.2">
      <c r="B1481" s="22"/>
      <c r="C1481" s="22" t="s">
        <v>239</v>
      </c>
      <c r="D1481" s="23" t="s">
        <v>210</v>
      </c>
      <c r="F1481" s="24">
        <v>1</v>
      </c>
      <c r="H1481" s="24">
        <v>0.6</v>
      </c>
      <c r="I1481" s="24">
        <v>0.9</v>
      </c>
      <c r="J1481" s="25">
        <f t="shared" si="58"/>
        <v>0.54</v>
      </c>
      <c r="K1481" s="26"/>
      <c r="L1481" s="76" t="s">
        <v>135</v>
      </c>
      <c r="M1481"/>
      <c r="N1481"/>
    </row>
    <row r="1482" spans="1:256" x14ac:dyDescent="0.2">
      <c r="B1482" s="22"/>
      <c r="C1482" s="22" t="s">
        <v>235</v>
      </c>
      <c r="D1482" s="23" t="s">
        <v>176</v>
      </c>
      <c r="F1482" s="24">
        <v>1</v>
      </c>
      <c r="H1482" s="24">
        <v>0.6</v>
      </c>
      <c r="I1482" s="24">
        <v>0.8</v>
      </c>
      <c r="J1482" s="25">
        <f t="shared" si="58"/>
        <v>0.48</v>
      </c>
      <c r="K1482" s="26"/>
      <c r="L1482" s="76" t="s">
        <v>135</v>
      </c>
      <c r="M1482"/>
      <c r="N1482"/>
    </row>
    <row r="1483" spans="1:256" x14ac:dyDescent="0.2">
      <c r="B1483" s="22"/>
      <c r="C1483" s="22" t="s">
        <v>236</v>
      </c>
      <c r="D1483" s="23" t="s">
        <v>178</v>
      </c>
      <c r="F1483" s="24">
        <v>1</v>
      </c>
      <c r="H1483" s="24">
        <v>1.5</v>
      </c>
      <c r="I1483" s="24">
        <v>0.9</v>
      </c>
      <c r="J1483" s="25">
        <f t="shared" si="58"/>
        <v>1.35</v>
      </c>
      <c r="K1483" s="26"/>
      <c r="L1483" s="76" t="s">
        <v>135</v>
      </c>
      <c r="M1483"/>
      <c r="N1483"/>
    </row>
    <row r="1484" spans="1:256" x14ac:dyDescent="0.2">
      <c r="B1484" s="22"/>
      <c r="C1484" s="22" t="s">
        <v>237</v>
      </c>
      <c r="D1484" s="23" t="s">
        <v>180</v>
      </c>
      <c r="F1484" s="24">
        <v>1</v>
      </c>
      <c r="H1484" s="24">
        <v>1.5</v>
      </c>
      <c r="I1484" s="24">
        <v>0.9</v>
      </c>
      <c r="J1484" s="25">
        <f t="shared" si="58"/>
        <v>1.35</v>
      </c>
      <c r="K1484" s="26"/>
      <c r="L1484" s="76" t="s">
        <v>135</v>
      </c>
      <c r="M1484"/>
      <c r="N1484"/>
    </row>
    <row r="1485" spans="1:256" x14ac:dyDescent="0.2">
      <c r="B1485" s="22"/>
      <c r="C1485" s="22" t="s">
        <v>183</v>
      </c>
      <c r="D1485" s="23" t="s">
        <v>180</v>
      </c>
      <c r="F1485" s="24">
        <v>1</v>
      </c>
      <c r="H1485" s="24">
        <v>1.5</v>
      </c>
      <c r="I1485" s="24">
        <v>0.9</v>
      </c>
      <c r="J1485" s="25">
        <f t="shared" si="58"/>
        <v>1.35</v>
      </c>
      <c r="K1485" s="26"/>
      <c r="L1485" s="76" t="s">
        <v>135</v>
      </c>
      <c r="M1485"/>
      <c r="N1485"/>
    </row>
    <row r="1486" spans="1:256" x14ac:dyDescent="0.2">
      <c r="B1486" s="22"/>
      <c r="C1486" s="22" t="s">
        <v>184</v>
      </c>
      <c r="D1486" s="23" t="s">
        <v>178</v>
      </c>
      <c r="F1486" s="24">
        <v>1</v>
      </c>
      <c r="H1486" s="24">
        <v>1.5</v>
      </c>
      <c r="I1486" s="24">
        <v>0.9</v>
      </c>
      <c r="J1486" s="25">
        <f t="shared" si="58"/>
        <v>1.35</v>
      </c>
      <c r="K1486" s="26"/>
      <c r="L1486" s="76" t="s">
        <v>135</v>
      </c>
      <c r="M1486"/>
      <c r="N1486"/>
    </row>
    <row r="1487" spans="1:256" x14ac:dyDescent="0.2">
      <c r="B1487" s="22"/>
      <c r="C1487" s="22" t="s">
        <v>185</v>
      </c>
      <c r="D1487" s="23" t="s">
        <v>176</v>
      </c>
      <c r="F1487" s="24">
        <v>1</v>
      </c>
      <c r="H1487" s="24">
        <v>0.6</v>
      </c>
      <c r="I1487" s="24">
        <v>0.8</v>
      </c>
      <c r="J1487" s="25">
        <f t="shared" si="58"/>
        <v>0.48</v>
      </c>
      <c r="K1487" s="26"/>
      <c r="L1487" s="76" t="s">
        <v>135</v>
      </c>
      <c r="M1487"/>
      <c r="N1487"/>
    </row>
    <row r="1488" spans="1:256" x14ac:dyDescent="0.2">
      <c r="B1488" s="22"/>
      <c r="C1488" s="22" t="s">
        <v>196</v>
      </c>
      <c r="D1488" s="23" t="s">
        <v>176</v>
      </c>
      <c r="F1488" s="24">
        <v>1</v>
      </c>
      <c r="H1488" s="24">
        <v>0.6</v>
      </c>
      <c r="I1488" s="24">
        <v>0.8</v>
      </c>
      <c r="J1488" s="25">
        <f t="shared" si="58"/>
        <v>0.48</v>
      </c>
      <c r="K1488" s="26"/>
      <c r="L1488" s="76" t="s">
        <v>135</v>
      </c>
      <c r="M1488"/>
      <c r="N1488"/>
    </row>
    <row r="1489" spans="2:14" x14ac:dyDescent="0.2">
      <c r="B1489" s="22"/>
      <c r="C1489" s="22" t="s">
        <v>197</v>
      </c>
      <c r="D1489" s="23" t="s">
        <v>178</v>
      </c>
      <c r="F1489" s="24">
        <v>1</v>
      </c>
      <c r="H1489" s="24">
        <v>1.5</v>
      </c>
      <c r="I1489" s="24">
        <v>0.9</v>
      </c>
      <c r="J1489" s="25">
        <f t="shared" si="58"/>
        <v>1.35</v>
      </c>
      <c r="K1489" s="26"/>
      <c r="L1489" s="76" t="s">
        <v>135</v>
      </c>
      <c r="M1489"/>
      <c r="N1489"/>
    </row>
    <row r="1490" spans="2:14" x14ac:dyDescent="0.2">
      <c r="B1490" s="22"/>
      <c r="C1490" s="22" t="s">
        <v>198</v>
      </c>
      <c r="D1490" s="23" t="s">
        <v>180</v>
      </c>
      <c r="F1490" s="24">
        <v>1</v>
      </c>
      <c r="H1490" s="24">
        <v>1.5</v>
      </c>
      <c r="I1490" s="24">
        <v>0.9</v>
      </c>
      <c r="J1490" s="25">
        <f t="shared" si="58"/>
        <v>1.35</v>
      </c>
      <c r="K1490" s="26"/>
      <c r="L1490" s="76" t="s">
        <v>135</v>
      </c>
      <c r="M1490"/>
      <c r="N1490"/>
    </row>
    <row r="1491" spans="2:14" x14ac:dyDescent="0.2">
      <c r="B1491" s="22"/>
      <c r="C1491" s="22" t="s">
        <v>201</v>
      </c>
      <c r="D1491" s="23" t="s">
        <v>180</v>
      </c>
      <c r="F1491" s="24">
        <v>1</v>
      </c>
      <c r="H1491" s="24">
        <v>1.5</v>
      </c>
      <c r="I1491" s="24">
        <v>0.9</v>
      </c>
      <c r="J1491" s="25">
        <f t="shared" si="58"/>
        <v>1.35</v>
      </c>
      <c r="K1491" s="26"/>
      <c r="L1491" s="76" t="s">
        <v>135</v>
      </c>
      <c r="M1491"/>
      <c r="N1491"/>
    </row>
    <row r="1492" spans="2:14" x14ac:dyDescent="0.2">
      <c r="B1492" s="22"/>
      <c r="C1492" s="22" t="s">
        <v>202</v>
      </c>
      <c r="D1492" s="23" t="s">
        <v>178</v>
      </c>
      <c r="F1492" s="24">
        <v>1</v>
      </c>
      <c r="H1492" s="24">
        <v>1.5</v>
      </c>
      <c r="I1492" s="24">
        <v>0.9</v>
      </c>
      <c r="J1492" s="25">
        <f t="shared" si="58"/>
        <v>1.35</v>
      </c>
      <c r="K1492" s="26"/>
      <c r="L1492" s="76" t="s">
        <v>135</v>
      </c>
      <c r="M1492"/>
      <c r="N1492"/>
    </row>
    <row r="1493" spans="2:14" x14ac:dyDescent="0.2">
      <c r="B1493" s="22"/>
      <c r="C1493" s="22" t="s">
        <v>203</v>
      </c>
      <c r="D1493" s="23" t="s">
        <v>176</v>
      </c>
      <c r="F1493" s="24">
        <v>1</v>
      </c>
      <c r="H1493" s="24">
        <v>0.6</v>
      </c>
      <c r="I1493" s="24">
        <v>0.8</v>
      </c>
      <c r="J1493" s="25">
        <f t="shared" si="58"/>
        <v>0.48</v>
      </c>
      <c r="K1493" s="26"/>
      <c r="L1493" s="76" t="s">
        <v>135</v>
      </c>
      <c r="M1493"/>
      <c r="N1493"/>
    </row>
    <row r="1494" spans="2:14" x14ac:dyDescent="0.2">
      <c r="B1494" s="22"/>
      <c r="C1494" s="22" t="s">
        <v>205</v>
      </c>
      <c r="D1494" s="23" t="s">
        <v>206</v>
      </c>
      <c r="F1494" s="24">
        <v>1</v>
      </c>
      <c r="H1494" s="24">
        <v>0.9</v>
      </c>
      <c r="I1494" s="24">
        <v>2</v>
      </c>
      <c r="J1494" s="25">
        <f t="shared" si="58"/>
        <v>1.8</v>
      </c>
      <c r="K1494" s="26"/>
      <c r="L1494" s="76" t="s">
        <v>135</v>
      </c>
      <c r="M1494"/>
      <c r="N1494"/>
    </row>
    <row r="1495" spans="2:14" x14ac:dyDescent="0.2">
      <c r="B1495" s="22"/>
      <c r="C1495" s="22" t="s">
        <v>207</v>
      </c>
      <c r="D1495" s="23" t="s">
        <v>208</v>
      </c>
      <c r="F1495" s="24">
        <v>1</v>
      </c>
      <c r="H1495" s="24">
        <v>0.6</v>
      </c>
      <c r="I1495" s="24">
        <v>0.9</v>
      </c>
      <c r="J1495" s="25">
        <f t="shared" si="58"/>
        <v>0.54</v>
      </c>
      <c r="K1495" s="26"/>
      <c r="L1495" s="76" t="s">
        <v>135</v>
      </c>
      <c r="M1495"/>
      <c r="N1495"/>
    </row>
    <row r="1496" spans="2:14" x14ac:dyDescent="0.2">
      <c r="B1496" s="22"/>
      <c r="C1496" s="22" t="s">
        <v>209</v>
      </c>
      <c r="D1496" s="23" t="s">
        <v>210</v>
      </c>
      <c r="F1496" s="24">
        <v>1</v>
      </c>
      <c r="H1496" s="24">
        <v>1.5</v>
      </c>
      <c r="I1496" s="24">
        <v>0.9</v>
      </c>
      <c r="J1496" s="25">
        <f t="shared" si="58"/>
        <v>1.35</v>
      </c>
      <c r="K1496" s="26"/>
      <c r="L1496" s="76" t="s">
        <v>135</v>
      </c>
      <c r="M1496"/>
      <c r="N1496"/>
    </row>
    <row r="1497" spans="2:14" x14ac:dyDescent="0.2">
      <c r="B1497" s="22"/>
      <c r="C1497" s="22" t="s">
        <v>215</v>
      </c>
      <c r="D1497" s="23" t="s">
        <v>176</v>
      </c>
      <c r="F1497" s="24">
        <v>1</v>
      </c>
      <c r="H1497" s="24">
        <v>0.6</v>
      </c>
      <c r="I1497" s="24">
        <v>0.8</v>
      </c>
      <c r="J1497" s="25">
        <f t="shared" si="58"/>
        <v>0.48</v>
      </c>
      <c r="K1497" s="26"/>
      <c r="L1497" s="76" t="s">
        <v>135</v>
      </c>
      <c r="M1497"/>
      <c r="N1497"/>
    </row>
    <row r="1498" spans="2:14" x14ac:dyDescent="0.2">
      <c r="B1498" s="22"/>
      <c r="C1498" s="22" t="s">
        <v>216</v>
      </c>
      <c r="D1498" s="23" t="s">
        <v>178</v>
      </c>
      <c r="F1498" s="24">
        <v>1</v>
      </c>
      <c r="H1498" s="24">
        <v>1.5</v>
      </c>
      <c r="I1498" s="24">
        <v>0.9</v>
      </c>
      <c r="J1498" s="25">
        <f t="shared" si="58"/>
        <v>1.35</v>
      </c>
      <c r="K1498" s="26"/>
      <c r="L1498" s="76" t="s">
        <v>135</v>
      </c>
      <c r="M1498"/>
      <c r="N1498"/>
    </row>
    <row r="1499" spans="2:14" x14ac:dyDescent="0.2">
      <c r="B1499" s="22"/>
      <c r="C1499" s="22" t="s">
        <v>217</v>
      </c>
      <c r="D1499" s="23" t="s">
        <v>180</v>
      </c>
      <c r="F1499" s="24">
        <v>1</v>
      </c>
      <c r="H1499" s="24">
        <v>1.5</v>
      </c>
      <c r="I1499" s="24">
        <v>0.9</v>
      </c>
      <c r="J1499" s="25">
        <f t="shared" si="58"/>
        <v>1.35</v>
      </c>
      <c r="K1499" s="26"/>
      <c r="L1499" s="76" t="s">
        <v>135</v>
      </c>
      <c r="M1499"/>
      <c r="N1499"/>
    </row>
    <row r="1500" spans="2:14" x14ac:dyDescent="0.2">
      <c r="B1500" s="22"/>
      <c r="C1500" s="22" t="s">
        <v>219</v>
      </c>
      <c r="D1500" s="23" t="s">
        <v>180</v>
      </c>
      <c r="F1500" s="24">
        <v>1</v>
      </c>
      <c r="H1500" s="24">
        <v>1.5</v>
      </c>
      <c r="I1500" s="24">
        <v>0.9</v>
      </c>
      <c r="J1500" s="25">
        <f t="shared" si="58"/>
        <v>1.35</v>
      </c>
      <c r="K1500" s="26"/>
      <c r="L1500" s="76" t="s">
        <v>135</v>
      </c>
      <c r="M1500"/>
      <c r="N1500"/>
    </row>
    <row r="1501" spans="2:14" x14ac:dyDescent="0.2">
      <c r="B1501" s="22"/>
      <c r="C1501" s="22" t="s">
        <v>220</v>
      </c>
      <c r="D1501" s="23" t="s">
        <v>178</v>
      </c>
      <c r="F1501" s="24">
        <v>1</v>
      </c>
      <c r="H1501" s="24">
        <v>1.5</v>
      </c>
      <c r="I1501" s="24">
        <v>0.9</v>
      </c>
      <c r="J1501" s="25">
        <f t="shared" si="58"/>
        <v>1.35</v>
      </c>
      <c r="K1501" s="26"/>
      <c r="L1501" s="76" t="s">
        <v>135</v>
      </c>
      <c r="M1501"/>
      <c r="N1501"/>
    </row>
    <row r="1502" spans="2:14" x14ac:dyDescent="0.2">
      <c r="B1502" s="22"/>
      <c r="C1502" s="22" t="s">
        <v>221</v>
      </c>
      <c r="D1502" s="23" t="s">
        <v>176</v>
      </c>
      <c r="F1502" s="24">
        <v>1</v>
      </c>
      <c r="H1502" s="24">
        <v>0.6</v>
      </c>
      <c r="I1502" s="24">
        <v>0.8</v>
      </c>
      <c r="J1502" s="25">
        <f t="shared" si="58"/>
        <v>0.48</v>
      </c>
      <c r="K1502" s="26"/>
      <c r="L1502" s="76" t="s">
        <v>135</v>
      </c>
      <c r="M1502"/>
      <c r="N1502"/>
    </row>
    <row r="1503" spans="2:14" x14ac:dyDescent="0.2">
      <c r="B1503" s="22"/>
      <c r="C1503" s="22"/>
      <c r="D1503" s="23"/>
      <c r="E1503" s="24"/>
      <c r="F1503" s="24"/>
      <c r="G1503" s="24"/>
      <c r="H1503" s="24"/>
      <c r="I1503" s="24"/>
      <c r="J1503" s="25"/>
      <c r="K1503" s="26"/>
      <c r="L1503" s="76" t="s">
        <v>135</v>
      </c>
      <c r="M1503"/>
      <c r="N1503"/>
    </row>
    <row r="1504" spans="2:14" x14ac:dyDescent="0.2">
      <c r="B1504" s="27">
        <v>16</v>
      </c>
      <c r="C1504" s="27"/>
      <c r="D1504" s="21" t="s">
        <v>59</v>
      </c>
      <c r="E1504" s="28"/>
      <c r="F1504" s="28"/>
      <c r="G1504" s="28"/>
      <c r="H1504" s="28"/>
      <c r="I1504" s="28"/>
      <c r="J1504" s="29"/>
      <c r="K1504" s="30"/>
      <c r="L1504" s="76" t="s">
        <v>135</v>
      </c>
      <c r="M1504"/>
      <c r="N1504"/>
    </row>
    <row r="1505" spans="2:14" x14ac:dyDescent="0.2">
      <c r="B1505" s="22" t="s">
        <v>60</v>
      </c>
      <c r="C1505" s="22"/>
      <c r="D1505" s="23" t="s">
        <v>691</v>
      </c>
      <c r="E1505" s="24" t="s">
        <v>4</v>
      </c>
      <c r="F1505" s="24"/>
      <c r="G1505" s="24"/>
      <c r="H1505" s="24"/>
      <c r="I1505" s="24"/>
      <c r="J1505" s="25"/>
      <c r="K1505" s="62">
        <f>SUM(J1506:J1507)</f>
        <v>368.46999999999991</v>
      </c>
      <c r="L1505" s="76" t="s">
        <v>135</v>
      </c>
      <c r="M1505"/>
      <c r="N1505"/>
    </row>
    <row r="1506" spans="2:14" ht="25.5" x14ac:dyDescent="0.2">
      <c r="B1506" s="22"/>
      <c r="C1506" s="22"/>
      <c r="D1506" s="38" t="s">
        <v>676</v>
      </c>
      <c r="E1506" s="24"/>
      <c r="F1506" s="24">
        <v>1</v>
      </c>
      <c r="G1506" s="24"/>
      <c r="H1506" s="24"/>
      <c r="I1506" s="24"/>
      <c r="J1506" s="25">
        <v>139.35999999999999</v>
      </c>
      <c r="K1506" s="26"/>
      <c r="L1506" s="76" t="s">
        <v>135</v>
      </c>
      <c r="M1506"/>
      <c r="N1506"/>
    </row>
    <row r="1507" spans="2:14" ht="38.25" x14ac:dyDescent="0.2">
      <c r="B1507" s="22"/>
      <c r="C1507" s="22"/>
      <c r="D1507" s="38" t="s">
        <v>677</v>
      </c>
      <c r="E1507" s="24"/>
      <c r="F1507" s="24">
        <v>1</v>
      </c>
      <c r="G1507" s="24"/>
      <c r="H1507" s="24"/>
      <c r="I1507" s="24"/>
      <c r="J1507" s="25">
        <v>229.10999999999996</v>
      </c>
      <c r="K1507" s="26"/>
      <c r="L1507" s="76" t="s">
        <v>135</v>
      </c>
      <c r="M1507"/>
      <c r="N1507"/>
    </row>
    <row r="1508" spans="2:14" x14ac:dyDescent="0.2">
      <c r="B1508" s="22" t="s">
        <v>61</v>
      </c>
      <c r="C1508" s="22"/>
      <c r="D1508" s="23" t="s">
        <v>62</v>
      </c>
      <c r="E1508" s="24" t="s">
        <v>4</v>
      </c>
      <c r="F1508" s="24"/>
      <c r="G1508" s="24"/>
      <c r="H1508" s="24"/>
      <c r="I1508" s="24"/>
      <c r="J1508" s="25"/>
      <c r="K1508" s="62">
        <f>SUM(J1509:J1514)</f>
        <v>3874.6499999999996</v>
      </c>
      <c r="L1508" s="76" t="s">
        <v>135</v>
      </c>
      <c r="M1508"/>
      <c r="N1508"/>
    </row>
    <row r="1509" spans="2:14" ht="25.5" x14ac:dyDescent="0.2">
      <c r="B1509" s="22"/>
      <c r="C1509" s="22"/>
      <c r="D1509" s="38" t="s">
        <v>678</v>
      </c>
      <c r="E1509" s="24"/>
      <c r="F1509" s="24">
        <v>1</v>
      </c>
      <c r="G1509" s="24"/>
      <c r="H1509" s="24"/>
      <c r="I1509" s="24"/>
      <c r="J1509" s="25">
        <v>1576.1599999999999</v>
      </c>
      <c r="K1509" s="26"/>
      <c r="L1509" s="76" t="s">
        <v>135</v>
      </c>
      <c r="M1509"/>
      <c r="N1509"/>
    </row>
    <row r="1510" spans="2:14" ht="25.5" x14ac:dyDescent="0.2">
      <c r="B1510" s="22"/>
      <c r="C1510" s="22"/>
      <c r="D1510" s="38" t="s">
        <v>679</v>
      </c>
      <c r="E1510" s="24"/>
      <c r="F1510" s="24">
        <v>1</v>
      </c>
      <c r="G1510" s="24"/>
      <c r="H1510" s="24"/>
      <c r="I1510" s="24"/>
      <c r="J1510" s="25">
        <v>1576.1599999999999</v>
      </c>
      <c r="K1510" s="26"/>
      <c r="L1510" s="76" t="s">
        <v>135</v>
      </c>
      <c r="M1510"/>
      <c r="N1510"/>
    </row>
    <row r="1511" spans="2:14" ht="25.5" x14ac:dyDescent="0.2">
      <c r="B1511" s="22"/>
      <c r="C1511" s="22"/>
      <c r="D1511" s="38" t="s">
        <v>680</v>
      </c>
      <c r="E1511" s="24"/>
      <c r="F1511" s="24">
        <v>1</v>
      </c>
      <c r="G1511" s="24"/>
      <c r="H1511" s="24"/>
      <c r="I1511" s="24"/>
      <c r="J1511" s="25">
        <v>9</v>
      </c>
      <c r="K1511" s="26"/>
      <c r="L1511" s="76" t="s">
        <v>135</v>
      </c>
      <c r="M1511"/>
      <c r="N1511"/>
    </row>
    <row r="1512" spans="2:14" ht="25.5" x14ac:dyDescent="0.2">
      <c r="B1512" s="22"/>
      <c r="C1512" s="22"/>
      <c r="D1512" s="38" t="s">
        <v>681</v>
      </c>
      <c r="E1512" s="24"/>
      <c r="F1512" s="24">
        <v>1</v>
      </c>
      <c r="G1512" s="24"/>
      <c r="H1512" s="24"/>
      <c r="I1512" s="24"/>
      <c r="J1512" s="25">
        <v>9</v>
      </c>
      <c r="K1512" s="26"/>
      <c r="L1512" s="76" t="s">
        <v>135</v>
      </c>
      <c r="M1512"/>
      <c r="N1512"/>
    </row>
    <row r="1513" spans="2:14" ht="25.5" x14ac:dyDescent="0.2">
      <c r="B1513" s="22"/>
      <c r="C1513" s="22"/>
      <c r="D1513" s="38" t="s">
        <v>682</v>
      </c>
      <c r="E1513" s="24"/>
      <c r="F1513" s="24">
        <v>1</v>
      </c>
      <c r="G1513" s="24"/>
      <c r="H1513" s="24"/>
      <c r="I1513" s="24"/>
      <c r="J1513" s="25">
        <v>114.58000000000001</v>
      </c>
      <c r="K1513" s="26"/>
      <c r="L1513" s="76" t="s">
        <v>135</v>
      </c>
      <c r="M1513"/>
      <c r="N1513"/>
    </row>
    <row r="1514" spans="2:14" ht="25.5" x14ac:dyDescent="0.2">
      <c r="B1514" s="22"/>
      <c r="C1514" s="22"/>
      <c r="D1514" s="38" t="s">
        <v>683</v>
      </c>
      <c r="E1514" s="24"/>
      <c r="F1514" s="24">
        <v>1</v>
      </c>
      <c r="G1514" s="24"/>
      <c r="H1514" s="24"/>
      <c r="I1514" s="24"/>
      <c r="J1514" s="25">
        <v>589.75</v>
      </c>
      <c r="K1514" s="26"/>
      <c r="L1514" s="76" t="s">
        <v>135</v>
      </c>
      <c r="M1514"/>
      <c r="N1514"/>
    </row>
    <row r="1515" spans="2:14" x14ac:dyDescent="0.2">
      <c r="B1515" s="22" t="s">
        <v>63</v>
      </c>
      <c r="C1515" s="22"/>
      <c r="D1515" s="23" t="s">
        <v>64</v>
      </c>
      <c r="E1515" s="24" t="s">
        <v>4</v>
      </c>
      <c r="F1515" s="24"/>
      <c r="G1515" s="24"/>
      <c r="H1515" s="24"/>
      <c r="I1515" s="24"/>
      <c r="J1515" s="25"/>
      <c r="K1515" s="62">
        <f>SUM(J1516:J1523)</f>
        <v>11915.741800000002</v>
      </c>
      <c r="L1515" s="76" t="s">
        <v>135</v>
      </c>
      <c r="M1515"/>
      <c r="N1515"/>
    </row>
    <row r="1516" spans="2:14" ht="25.5" x14ac:dyDescent="0.2">
      <c r="B1516" s="22"/>
      <c r="C1516" s="22"/>
      <c r="D1516" s="38" t="s">
        <v>328</v>
      </c>
      <c r="G1516" s="24"/>
      <c r="H1516" s="24"/>
      <c r="I1516" s="24"/>
      <c r="J1516" s="25">
        <v>2538.8500000000008</v>
      </c>
      <c r="K1516" s="26"/>
      <c r="L1516" s="76" t="s">
        <v>135</v>
      </c>
      <c r="M1516"/>
      <c r="N1516"/>
    </row>
    <row r="1517" spans="2:14" ht="25.5" x14ac:dyDescent="0.2">
      <c r="B1517" s="22"/>
      <c r="C1517" s="22"/>
      <c r="D1517" s="38" t="s">
        <v>329</v>
      </c>
      <c r="G1517" s="24"/>
      <c r="H1517" s="24"/>
      <c r="I1517" s="24"/>
      <c r="J1517" s="25">
        <v>2184.5000000000005</v>
      </c>
      <c r="K1517" s="26"/>
      <c r="L1517" s="76" t="s">
        <v>135</v>
      </c>
      <c r="M1517"/>
      <c r="N1517"/>
    </row>
    <row r="1518" spans="2:14" x14ac:dyDescent="0.2">
      <c r="B1518" s="22"/>
      <c r="C1518" s="22"/>
      <c r="D1518" s="38" t="s">
        <v>49</v>
      </c>
      <c r="G1518" s="24"/>
      <c r="H1518" s="24"/>
      <c r="I1518" s="24"/>
      <c r="J1518" s="25">
        <v>448.5318000000002</v>
      </c>
      <c r="K1518" s="26"/>
      <c r="L1518" s="76" t="s">
        <v>135</v>
      </c>
      <c r="M1518"/>
      <c r="N1518"/>
    </row>
    <row r="1519" spans="2:14" ht="25.5" x14ac:dyDescent="0.2">
      <c r="B1519" s="22"/>
      <c r="C1519" s="22"/>
      <c r="D1519" s="38" t="s">
        <v>325</v>
      </c>
      <c r="G1519" s="24"/>
      <c r="H1519" s="24"/>
      <c r="I1519" s="24"/>
      <c r="J1519" s="25">
        <v>239.29999999999998</v>
      </c>
      <c r="K1519" s="26"/>
      <c r="L1519" s="76" t="s">
        <v>135</v>
      </c>
      <c r="M1519"/>
      <c r="N1519"/>
    </row>
    <row r="1520" spans="2:14" x14ac:dyDescent="0.2">
      <c r="B1520" s="22"/>
      <c r="C1520" s="22"/>
      <c r="D1520" s="38" t="s">
        <v>326</v>
      </c>
      <c r="G1520" s="24"/>
      <c r="H1520" s="24"/>
      <c r="I1520" s="24"/>
      <c r="J1520" s="25">
        <v>34.56</v>
      </c>
      <c r="K1520" s="26"/>
      <c r="L1520" s="76" t="s">
        <v>135</v>
      </c>
      <c r="M1520"/>
      <c r="N1520"/>
    </row>
    <row r="1521" spans="2:14" x14ac:dyDescent="0.2">
      <c r="B1521" s="22"/>
      <c r="C1521" s="22"/>
      <c r="D1521" s="38" t="s">
        <v>684</v>
      </c>
      <c r="G1521" s="24"/>
      <c r="H1521" s="24"/>
      <c r="I1521" s="24"/>
      <c r="J1521" s="25">
        <v>3850</v>
      </c>
      <c r="K1521" s="26"/>
      <c r="L1521" s="76" t="s">
        <v>135</v>
      </c>
      <c r="M1521"/>
      <c r="N1521"/>
    </row>
    <row r="1522" spans="2:14" x14ac:dyDescent="0.2">
      <c r="B1522" s="22"/>
      <c r="C1522" s="22"/>
      <c r="D1522" s="38" t="s">
        <v>685</v>
      </c>
      <c r="G1522" s="24"/>
      <c r="H1522" s="24"/>
      <c r="I1522" s="24"/>
      <c r="J1522" s="25">
        <v>170</v>
      </c>
      <c r="K1522" s="26"/>
      <c r="L1522" s="76" t="s">
        <v>135</v>
      </c>
      <c r="M1522"/>
      <c r="N1522"/>
    </row>
    <row r="1523" spans="2:14" x14ac:dyDescent="0.2">
      <c r="B1523" s="22"/>
      <c r="C1523" s="22"/>
      <c r="D1523" s="38" t="s">
        <v>686</v>
      </c>
      <c r="G1523" s="24"/>
      <c r="H1523" s="24"/>
      <c r="I1523" s="24"/>
      <c r="J1523" s="25">
        <v>2450</v>
      </c>
      <c r="K1523" s="26"/>
      <c r="L1523" s="76" t="s">
        <v>135</v>
      </c>
      <c r="M1523"/>
      <c r="N1523"/>
    </row>
    <row r="1524" spans="2:14" x14ac:dyDescent="0.2">
      <c r="B1524" s="22" t="s">
        <v>65</v>
      </c>
      <c r="C1524" s="22"/>
      <c r="D1524" s="23" t="s">
        <v>66</v>
      </c>
      <c r="E1524" s="24" t="s">
        <v>4</v>
      </c>
      <c r="F1524" s="24"/>
      <c r="G1524" s="24"/>
      <c r="H1524" s="24"/>
      <c r="I1524" s="24"/>
      <c r="J1524" s="25"/>
      <c r="K1524" s="62">
        <f>SUM(J1525:J1548)</f>
        <v>241.12750000000003</v>
      </c>
      <c r="L1524" s="76" t="s">
        <v>135</v>
      </c>
      <c r="M1524"/>
      <c r="N1524"/>
    </row>
    <row r="1525" spans="2:14" x14ac:dyDescent="0.2">
      <c r="B1525" s="22"/>
      <c r="C1525" s="22"/>
      <c r="D1525" s="38" t="s">
        <v>559</v>
      </c>
      <c r="F1525" s="24">
        <v>4</v>
      </c>
      <c r="G1525" s="24"/>
      <c r="H1525" s="24">
        <v>0.8</v>
      </c>
      <c r="I1525" s="24">
        <v>2</v>
      </c>
      <c r="J1525" s="25">
        <f t="shared" ref="J1525:J1532" si="59">I1525*H1525*F1525</f>
        <v>6.4</v>
      </c>
      <c r="K1525" s="26"/>
      <c r="L1525" s="76" t="s">
        <v>135</v>
      </c>
      <c r="M1525"/>
      <c r="N1525"/>
    </row>
    <row r="1526" spans="2:14" x14ac:dyDescent="0.2">
      <c r="B1526" s="22"/>
      <c r="C1526" s="22"/>
      <c r="D1526" s="38" t="s">
        <v>561</v>
      </c>
      <c r="F1526" s="24">
        <v>29</v>
      </c>
      <c r="G1526" s="24"/>
      <c r="H1526" s="24">
        <v>0.8</v>
      </c>
      <c r="I1526" s="24">
        <v>2</v>
      </c>
      <c r="J1526" s="25">
        <f t="shared" si="59"/>
        <v>46.400000000000006</v>
      </c>
      <c r="K1526" s="26"/>
      <c r="L1526" s="76" t="s">
        <v>135</v>
      </c>
      <c r="M1526"/>
      <c r="N1526"/>
    </row>
    <row r="1527" spans="2:14" x14ac:dyDescent="0.2">
      <c r="B1527" s="22"/>
      <c r="C1527" s="22"/>
      <c r="D1527" s="38" t="s">
        <v>563</v>
      </c>
      <c r="F1527" s="24">
        <v>8</v>
      </c>
      <c r="G1527" s="24"/>
      <c r="H1527" s="24">
        <v>0.9</v>
      </c>
      <c r="I1527" s="24">
        <v>2</v>
      </c>
      <c r="J1527" s="25">
        <f t="shared" si="59"/>
        <v>14.4</v>
      </c>
      <c r="K1527" s="26"/>
      <c r="L1527" s="76" t="s">
        <v>135</v>
      </c>
      <c r="M1527"/>
      <c r="N1527"/>
    </row>
    <row r="1528" spans="2:14" x14ac:dyDescent="0.2">
      <c r="B1528" s="22"/>
      <c r="C1528" s="22"/>
      <c r="D1528" s="38" t="s">
        <v>565</v>
      </c>
      <c r="F1528" s="24">
        <v>7</v>
      </c>
      <c r="G1528" s="24"/>
      <c r="H1528" s="24">
        <v>0.8</v>
      </c>
      <c r="I1528" s="24">
        <v>2</v>
      </c>
      <c r="J1528" s="25">
        <f t="shared" si="59"/>
        <v>11.200000000000001</v>
      </c>
      <c r="K1528" s="26"/>
      <c r="L1528" s="76" t="s">
        <v>135</v>
      </c>
      <c r="M1528"/>
      <c r="N1528"/>
    </row>
    <row r="1529" spans="2:14" x14ac:dyDescent="0.2">
      <c r="B1529" s="22"/>
      <c r="C1529" s="22"/>
      <c r="D1529" s="38" t="s">
        <v>567</v>
      </c>
      <c r="F1529" s="24">
        <v>12</v>
      </c>
      <c r="G1529" s="24"/>
      <c r="H1529" s="24">
        <v>0.9</v>
      </c>
      <c r="I1529" s="24">
        <v>2.5</v>
      </c>
      <c r="J1529" s="25">
        <f t="shared" si="59"/>
        <v>27</v>
      </c>
      <c r="K1529" s="26"/>
      <c r="L1529" s="76" t="s">
        <v>135</v>
      </c>
      <c r="M1529"/>
      <c r="N1529"/>
    </row>
    <row r="1530" spans="2:14" x14ac:dyDescent="0.2">
      <c r="B1530" s="22"/>
      <c r="C1530" s="22"/>
      <c r="D1530" s="38" t="s">
        <v>569</v>
      </c>
      <c r="E1530" s="24"/>
      <c r="F1530" s="24">
        <v>1</v>
      </c>
      <c r="G1530" s="24"/>
      <c r="H1530" s="24">
        <v>2</v>
      </c>
      <c r="I1530" s="24">
        <v>2</v>
      </c>
      <c r="J1530" s="25">
        <f t="shared" si="59"/>
        <v>4</v>
      </c>
      <c r="K1530" s="26"/>
      <c r="L1530" s="76" t="s">
        <v>135</v>
      </c>
      <c r="M1530"/>
      <c r="N1530"/>
    </row>
    <row r="1531" spans="2:14" x14ac:dyDescent="0.2">
      <c r="B1531" s="22"/>
      <c r="C1531" s="22"/>
      <c r="D1531" s="38" t="s">
        <v>569</v>
      </c>
      <c r="E1531" s="24"/>
      <c r="F1531" s="24">
        <v>8</v>
      </c>
      <c r="G1531" s="24"/>
      <c r="H1531" s="24">
        <v>1.75</v>
      </c>
      <c r="I1531" s="24">
        <v>2</v>
      </c>
      <c r="J1531" s="25">
        <f t="shared" si="59"/>
        <v>28</v>
      </c>
      <c r="K1531" s="26"/>
      <c r="L1531" s="76" t="s">
        <v>135</v>
      </c>
      <c r="M1531"/>
      <c r="N1531"/>
    </row>
    <row r="1532" spans="2:14" x14ac:dyDescent="0.2">
      <c r="B1532" s="22"/>
      <c r="C1532" s="22"/>
      <c r="D1532" s="38" t="s">
        <v>572</v>
      </c>
      <c r="E1532" s="24"/>
      <c r="F1532" s="24">
        <v>1</v>
      </c>
      <c r="G1532" s="24"/>
      <c r="H1532" s="24">
        <v>0.9</v>
      </c>
      <c r="I1532" s="24">
        <v>2</v>
      </c>
      <c r="J1532" s="25">
        <f t="shared" si="59"/>
        <v>1.8</v>
      </c>
      <c r="K1532" s="26"/>
      <c r="L1532" s="76" t="s">
        <v>135</v>
      </c>
      <c r="M1532"/>
      <c r="N1532"/>
    </row>
    <row r="1533" spans="2:14" x14ac:dyDescent="0.2">
      <c r="B1533" s="22"/>
      <c r="C1533" s="22"/>
      <c r="D1533" s="23" t="s">
        <v>644</v>
      </c>
      <c r="E1533" s="24"/>
      <c r="F1533" s="24"/>
      <c r="G1533" s="24"/>
      <c r="H1533" s="24"/>
      <c r="I1533" s="24"/>
      <c r="J1533" s="25"/>
      <c r="K1533" s="26"/>
      <c r="L1533" s="76" t="s">
        <v>135</v>
      </c>
      <c r="M1533"/>
      <c r="N1533"/>
    </row>
    <row r="1534" spans="2:14" x14ac:dyDescent="0.2">
      <c r="B1534" s="22"/>
      <c r="C1534" s="22"/>
      <c r="D1534" s="38" t="s">
        <v>646</v>
      </c>
      <c r="E1534" s="24"/>
      <c r="F1534" s="24">
        <v>20</v>
      </c>
      <c r="G1534" s="24"/>
      <c r="H1534" s="24">
        <v>0.9</v>
      </c>
      <c r="I1534" s="24">
        <v>2</v>
      </c>
      <c r="J1534" s="25">
        <f>I1534*H1534*F1534</f>
        <v>36</v>
      </c>
      <c r="K1534" s="26"/>
      <c r="L1534" s="76" t="s">
        <v>135</v>
      </c>
      <c r="M1534"/>
      <c r="N1534"/>
    </row>
    <row r="1535" spans="2:14" x14ac:dyDescent="0.2">
      <c r="B1535" s="22"/>
      <c r="C1535" s="22"/>
      <c r="D1535" s="38" t="s">
        <v>648</v>
      </c>
      <c r="E1535" s="24"/>
      <c r="F1535" s="24">
        <v>4</v>
      </c>
      <c r="G1535" s="24"/>
      <c r="H1535" s="24"/>
      <c r="I1535" s="24"/>
      <c r="J1535" s="25"/>
      <c r="K1535" s="26"/>
      <c r="L1535" s="76" t="s">
        <v>135</v>
      </c>
      <c r="M1535"/>
      <c r="N1535"/>
    </row>
    <row r="1536" spans="2:14" x14ac:dyDescent="0.2">
      <c r="B1536" s="22"/>
      <c r="C1536" s="22"/>
      <c r="D1536" s="23" t="s">
        <v>649</v>
      </c>
      <c r="E1536" s="24"/>
      <c r="F1536" s="24"/>
      <c r="G1536" s="24"/>
      <c r="H1536" s="24"/>
      <c r="I1536" s="24"/>
      <c r="J1536" s="25"/>
      <c r="K1536" s="26"/>
      <c r="L1536" s="76" t="s">
        <v>135</v>
      </c>
      <c r="M1536"/>
      <c r="N1536"/>
    </row>
    <row r="1537" spans="2:14" x14ac:dyDescent="0.2">
      <c r="B1537" s="22"/>
      <c r="C1537" s="22"/>
      <c r="D1537" s="38" t="s">
        <v>651</v>
      </c>
      <c r="E1537" s="24"/>
      <c r="F1537" s="24">
        <v>1</v>
      </c>
      <c r="G1537" s="24"/>
      <c r="H1537" s="24">
        <v>5</v>
      </c>
      <c r="I1537" s="24">
        <v>2.1</v>
      </c>
      <c r="J1537" s="25">
        <f>I1537*H1537*F1537</f>
        <v>10.5</v>
      </c>
      <c r="K1537" s="26"/>
      <c r="L1537" s="76" t="s">
        <v>135</v>
      </c>
      <c r="M1537"/>
      <c r="N1537"/>
    </row>
    <row r="1538" spans="2:14" x14ac:dyDescent="0.2">
      <c r="B1538" s="22"/>
      <c r="C1538" s="22"/>
      <c r="D1538" s="23" t="s">
        <v>652</v>
      </c>
      <c r="E1538" s="24"/>
      <c r="F1538" s="24"/>
      <c r="G1538" s="24"/>
      <c r="H1538" s="24"/>
      <c r="I1538" s="24"/>
      <c r="J1538" s="25"/>
      <c r="K1538" s="26"/>
      <c r="L1538" s="76" t="s">
        <v>135</v>
      </c>
      <c r="M1538"/>
      <c r="N1538"/>
    </row>
    <row r="1539" spans="2:14" x14ac:dyDescent="0.2">
      <c r="B1539" s="22"/>
      <c r="C1539" s="22"/>
      <c r="D1539" s="38" t="s">
        <v>654</v>
      </c>
      <c r="E1539" s="24"/>
      <c r="F1539" s="24">
        <v>2</v>
      </c>
      <c r="G1539" s="24"/>
      <c r="H1539" s="24">
        <v>5</v>
      </c>
      <c r="I1539" s="24">
        <v>0.45</v>
      </c>
      <c r="J1539" s="25">
        <f>I1539*H1539*F1539</f>
        <v>4.5</v>
      </c>
      <c r="K1539" s="26"/>
      <c r="L1539" s="76" t="s">
        <v>135</v>
      </c>
      <c r="M1539"/>
      <c r="N1539"/>
    </row>
    <row r="1540" spans="2:14" x14ac:dyDescent="0.2">
      <c r="B1540" s="22"/>
      <c r="C1540" s="22"/>
      <c r="D1540" s="23" t="s">
        <v>655</v>
      </c>
      <c r="E1540" s="24"/>
      <c r="F1540" s="24"/>
      <c r="G1540" s="24"/>
      <c r="H1540" s="24"/>
      <c r="I1540" s="24"/>
      <c r="J1540" s="25"/>
      <c r="K1540" s="26"/>
      <c r="L1540" s="76" t="s">
        <v>135</v>
      </c>
      <c r="M1540"/>
      <c r="N1540"/>
    </row>
    <row r="1541" spans="2:14" x14ac:dyDescent="0.2">
      <c r="B1541" s="22"/>
      <c r="C1541" s="22"/>
      <c r="D1541" s="38" t="s">
        <v>657</v>
      </c>
      <c r="E1541" s="24"/>
      <c r="F1541" s="24">
        <v>2</v>
      </c>
      <c r="G1541" s="24"/>
      <c r="H1541" s="24">
        <v>1</v>
      </c>
      <c r="I1541" s="24">
        <v>1.3</v>
      </c>
      <c r="J1541" s="25">
        <f>I1541*H1541*F1541</f>
        <v>2.6</v>
      </c>
      <c r="K1541" s="26"/>
      <c r="L1541" s="76" t="s">
        <v>135</v>
      </c>
      <c r="M1541"/>
      <c r="N1541"/>
    </row>
    <row r="1542" spans="2:14" x14ac:dyDescent="0.2">
      <c r="B1542" s="22"/>
      <c r="C1542" s="22"/>
      <c r="D1542" s="23" t="s">
        <v>658</v>
      </c>
      <c r="E1542" s="24"/>
      <c r="F1542" s="24"/>
      <c r="G1542" s="24"/>
      <c r="H1542" s="24"/>
      <c r="I1542" s="24"/>
      <c r="J1542" s="25"/>
      <c r="K1542" s="26"/>
      <c r="L1542" s="76" t="s">
        <v>135</v>
      </c>
      <c r="M1542"/>
      <c r="N1542"/>
    </row>
    <row r="1543" spans="2:14" x14ac:dyDescent="0.2">
      <c r="B1543" s="22"/>
      <c r="C1543" s="22"/>
      <c r="D1543" s="38" t="s">
        <v>660</v>
      </c>
      <c r="E1543" s="24"/>
      <c r="F1543" s="24">
        <v>1</v>
      </c>
      <c r="G1543" s="24"/>
      <c r="H1543" s="24">
        <v>0.45</v>
      </c>
      <c r="I1543" s="24">
        <v>27.75</v>
      </c>
      <c r="J1543" s="25">
        <f>I1543*H1543*F1543</f>
        <v>12.487500000000001</v>
      </c>
      <c r="K1543" s="26"/>
      <c r="L1543" s="76" t="s">
        <v>135</v>
      </c>
      <c r="M1543"/>
      <c r="N1543"/>
    </row>
    <row r="1544" spans="2:14" x14ac:dyDescent="0.2">
      <c r="B1544" s="22"/>
      <c r="C1544" s="22"/>
      <c r="D1544" s="38" t="s">
        <v>662</v>
      </c>
      <c r="E1544" s="24"/>
      <c r="F1544" s="24">
        <v>2</v>
      </c>
      <c r="G1544" s="24"/>
      <c r="H1544" s="24">
        <v>1</v>
      </c>
      <c r="I1544" s="24">
        <v>1.5</v>
      </c>
      <c r="J1544" s="25">
        <f>I1544*H1544*F1544</f>
        <v>3</v>
      </c>
      <c r="K1544" s="26"/>
      <c r="L1544" s="76" t="s">
        <v>135</v>
      </c>
      <c r="M1544"/>
      <c r="N1544"/>
    </row>
    <row r="1545" spans="2:14" x14ac:dyDescent="0.2">
      <c r="B1545" s="22"/>
      <c r="C1545" s="22"/>
      <c r="D1545" s="23" t="s">
        <v>663</v>
      </c>
      <c r="E1545" s="24"/>
      <c r="F1545" s="24"/>
      <c r="G1545" s="24"/>
      <c r="H1545" s="24"/>
      <c r="I1545" s="24"/>
      <c r="J1545" s="25"/>
      <c r="K1545" s="26"/>
      <c r="L1545" s="76" t="s">
        <v>135</v>
      </c>
      <c r="M1545"/>
      <c r="N1545"/>
    </row>
    <row r="1546" spans="2:14" x14ac:dyDescent="0.2">
      <c r="B1546" s="22"/>
      <c r="C1546" s="22"/>
      <c r="D1546" s="38" t="s">
        <v>660</v>
      </c>
      <c r="E1546" s="24"/>
      <c r="F1546" s="24">
        <v>1</v>
      </c>
      <c r="G1546" s="24"/>
      <c r="H1546" s="24">
        <v>0.35</v>
      </c>
      <c r="I1546" s="24">
        <v>82.4</v>
      </c>
      <c r="J1546" s="25">
        <f>I1546*H1546*F1546</f>
        <v>28.84</v>
      </c>
      <c r="K1546" s="26"/>
      <c r="L1546" s="76" t="s">
        <v>135</v>
      </c>
      <c r="M1546"/>
      <c r="N1546"/>
    </row>
    <row r="1547" spans="2:14" x14ac:dyDescent="0.2">
      <c r="B1547" s="22"/>
      <c r="C1547" s="22"/>
      <c r="D1547" s="23" t="s">
        <v>665</v>
      </c>
      <c r="E1547" s="24"/>
      <c r="F1547" s="24"/>
      <c r="G1547" s="24"/>
      <c r="H1547" s="24"/>
      <c r="I1547" s="24"/>
      <c r="J1547" s="25"/>
      <c r="K1547" s="26"/>
      <c r="L1547" s="76" t="s">
        <v>135</v>
      </c>
      <c r="M1547"/>
      <c r="N1547"/>
    </row>
    <row r="1548" spans="2:14" x14ac:dyDescent="0.2">
      <c r="B1548" s="22"/>
      <c r="C1548" s="22"/>
      <c r="D1548" s="38" t="s">
        <v>667</v>
      </c>
      <c r="E1548" s="24"/>
      <c r="F1548" s="24">
        <v>2</v>
      </c>
      <c r="G1548" s="24"/>
      <c r="H1548" s="24">
        <v>1</v>
      </c>
      <c r="I1548" s="24">
        <v>2</v>
      </c>
      <c r="J1548" s="25">
        <f>I1548*H1548*F1548</f>
        <v>4</v>
      </c>
      <c r="K1548" s="26"/>
      <c r="L1548" s="76" t="s">
        <v>135</v>
      </c>
      <c r="M1548"/>
      <c r="N1548"/>
    </row>
    <row r="1549" spans="2:14" x14ac:dyDescent="0.2">
      <c r="B1549" s="22"/>
      <c r="C1549" s="22"/>
      <c r="D1549" s="23"/>
      <c r="E1549" s="24"/>
      <c r="K1549" s="26"/>
      <c r="L1549" s="76" t="s">
        <v>135</v>
      </c>
      <c r="M1549"/>
      <c r="N1549"/>
    </row>
    <row r="1550" spans="2:14" x14ac:dyDescent="0.2">
      <c r="B1550" s="22" t="s">
        <v>67</v>
      </c>
      <c r="C1550" s="22"/>
      <c r="D1550" s="23" t="s">
        <v>68</v>
      </c>
      <c r="E1550" s="24" t="s">
        <v>4</v>
      </c>
      <c r="F1550" s="24"/>
      <c r="G1550" s="24"/>
      <c r="H1550" s="24"/>
      <c r="I1550" s="24"/>
      <c r="J1550" s="25"/>
      <c r="K1550" s="62">
        <f>SUM(J1551:J1555)</f>
        <v>3958.2195999999999</v>
      </c>
      <c r="L1550" s="76" t="s">
        <v>135</v>
      </c>
      <c r="M1550"/>
      <c r="N1550"/>
    </row>
    <row r="1551" spans="2:14" x14ac:dyDescent="0.2">
      <c r="B1551" s="22"/>
      <c r="C1551" s="22"/>
      <c r="D1551" s="38" t="s">
        <v>687</v>
      </c>
      <c r="E1551" s="24"/>
      <c r="F1551" s="24">
        <v>2</v>
      </c>
      <c r="G1551" s="24"/>
      <c r="H1551" s="24">
        <v>15.5</v>
      </c>
      <c r="I1551" s="24">
        <v>18.5</v>
      </c>
      <c r="J1551" s="25">
        <f>I1551*H1551*F1551</f>
        <v>573.5</v>
      </c>
      <c r="K1551" s="26"/>
      <c r="L1551" s="76" t="s">
        <v>135</v>
      </c>
      <c r="M1551"/>
      <c r="N1551"/>
    </row>
    <row r="1552" spans="2:14" x14ac:dyDescent="0.2">
      <c r="B1552" s="22"/>
      <c r="C1552" s="22"/>
      <c r="D1552" s="38" t="s">
        <v>688</v>
      </c>
      <c r="E1552" s="24"/>
      <c r="F1552" s="24"/>
      <c r="G1552" s="24"/>
      <c r="H1552" s="24"/>
      <c r="I1552" s="24"/>
      <c r="J1552" s="25">
        <v>650.7195999999999</v>
      </c>
      <c r="K1552" s="26"/>
      <c r="L1552" s="76" t="s">
        <v>135</v>
      </c>
      <c r="M1552"/>
      <c r="N1552"/>
    </row>
    <row r="1553" spans="2:14" x14ac:dyDescent="0.2">
      <c r="B1553" s="22"/>
      <c r="C1553" s="22"/>
      <c r="D1553" s="23" t="s">
        <v>689</v>
      </c>
      <c r="E1553" s="24"/>
      <c r="F1553" s="24">
        <v>10</v>
      </c>
      <c r="G1553" s="24"/>
      <c r="H1553" s="24">
        <v>1</v>
      </c>
      <c r="I1553" s="24">
        <v>112.5</v>
      </c>
      <c r="J1553" s="25">
        <f>I1553*H1553*F1553</f>
        <v>1125</v>
      </c>
      <c r="K1553" s="26"/>
      <c r="L1553" s="76" t="s">
        <v>135</v>
      </c>
      <c r="M1553"/>
      <c r="N1553"/>
    </row>
    <row r="1554" spans="2:14" x14ac:dyDescent="0.2">
      <c r="B1554" s="22"/>
      <c r="C1554" s="22"/>
      <c r="D1554" s="23"/>
      <c r="E1554" s="24"/>
      <c r="F1554" s="24">
        <v>10</v>
      </c>
      <c r="G1554" s="24"/>
      <c r="H1554" s="24">
        <v>1</v>
      </c>
      <c r="I1554" s="24">
        <v>16.899999999999999</v>
      </c>
      <c r="J1554" s="25">
        <f>I1554*H1554*F1554</f>
        <v>169</v>
      </c>
      <c r="K1554" s="26"/>
      <c r="L1554" s="76" t="s">
        <v>135</v>
      </c>
      <c r="M1554"/>
      <c r="N1554"/>
    </row>
    <row r="1555" spans="2:14" x14ac:dyDescent="0.2">
      <c r="B1555" s="22"/>
      <c r="C1555" s="22"/>
      <c r="D1555" s="24" t="s">
        <v>690</v>
      </c>
      <c r="E1555" s="24"/>
      <c r="F1555" s="24">
        <v>320</v>
      </c>
      <c r="G1555" s="24"/>
      <c r="H1555" s="24">
        <v>1.5</v>
      </c>
      <c r="I1555" s="24">
        <v>3</v>
      </c>
      <c r="J1555" s="25">
        <f>I1555*H1555*F1555</f>
        <v>1440</v>
      </c>
      <c r="K1555" s="26"/>
      <c r="L1555" s="76" t="s">
        <v>135</v>
      </c>
      <c r="M1555"/>
      <c r="N1555"/>
    </row>
    <row r="1556" spans="2:14" x14ac:dyDescent="0.2">
      <c r="B1556" s="22"/>
      <c r="C1556" s="22"/>
      <c r="D1556" s="24"/>
      <c r="E1556" s="24"/>
      <c r="F1556" s="24"/>
      <c r="G1556" s="24"/>
      <c r="H1556" s="24"/>
      <c r="I1556" s="24"/>
      <c r="J1556" s="25"/>
      <c r="K1556" s="26"/>
      <c r="M1556"/>
      <c r="N1556"/>
    </row>
    <row r="1557" spans="2:14" x14ac:dyDescent="0.2">
      <c r="B1557" s="22"/>
      <c r="C1557" s="22"/>
      <c r="D1557" s="24"/>
      <c r="E1557" s="24"/>
      <c r="F1557" s="24"/>
      <c r="G1557" s="24"/>
      <c r="H1557" s="24"/>
      <c r="I1557" s="24"/>
      <c r="J1557" s="25"/>
      <c r="K1557" s="26"/>
      <c r="M1557"/>
      <c r="N1557"/>
    </row>
    <row r="1558" spans="2:14" x14ac:dyDescent="0.2">
      <c r="B1558" s="22"/>
      <c r="C1558" s="22"/>
      <c r="D1558" s="23"/>
      <c r="E1558" s="24"/>
      <c r="F1558" s="24"/>
      <c r="G1558" s="24"/>
      <c r="H1558" s="24"/>
      <c r="I1558" s="24"/>
      <c r="J1558" s="25"/>
      <c r="K1558" s="26"/>
      <c r="M1558"/>
      <c r="N1558"/>
    </row>
  </sheetData>
  <mergeCells count="9">
    <mergeCell ref="B14:B15"/>
    <mergeCell ref="D14:D15"/>
    <mergeCell ref="E14:E15"/>
    <mergeCell ref="J14:J15"/>
    <mergeCell ref="K14:K15"/>
    <mergeCell ref="F14:F15"/>
    <mergeCell ref="G14:G15"/>
    <mergeCell ref="H14:H15"/>
    <mergeCell ref="I14:I15"/>
  </mergeCells>
  <conditionalFormatting sqref="K18:K30 K33 K568:K627 K812:K815 K757:K764 K629:K752 K766:K809 K67:K72 K195:K259 K264:K291 K293 K295:K336 K338:K364 K414:K417 K457:K486 K424:K439 K822:K890 K892:K923 K926:K997 K1016:K1317 K1341:K1355 K1358:K1375 K1331:K1336 K1378:K1393 K1321:K1327 K60 K64 K96:K110 K112:K114 K116:K118 K120:K121">
    <cfRule type="cellIs" dxfId="113" priority="307" stopIfTrue="1" operator="equal">
      <formula>0</formula>
    </cfRule>
  </conditionalFormatting>
  <conditionalFormatting sqref="K35:K40 K42:K46">
    <cfRule type="cellIs" dxfId="112" priority="269" stopIfTrue="1" operator="equal">
      <formula>0</formula>
    </cfRule>
  </conditionalFormatting>
  <conditionalFormatting sqref="K48:K52">
    <cfRule type="cellIs" dxfId="111" priority="268" stopIfTrue="1" operator="equal">
      <formula>0</formula>
    </cfRule>
  </conditionalFormatting>
  <conditionalFormatting sqref="K57:K59">
    <cfRule type="cellIs" dxfId="110" priority="265" stopIfTrue="1" operator="equal">
      <formula>0</formula>
    </cfRule>
  </conditionalFormatting>
  <conditionalFormatting sqref="K65">
    <cfRule type="cellIs" dxfId="109" priority="264" stopIfTrue="1" operator="equal">
      <formula>0</formula>
    </cfRule>
  </conditionalFormatting>
  <conditionalFormatting sqref="K66">
    <cfRule type="cellIs" dxfId="108" priority="263" stopIfTrue="1" operator="equal">
      <formula>0</formula>
    </cfRule>
  </conditionalFormatting>
  <conditionalFormatting sqref="K74">
    <cfRule type="cellIs" dxfId="107" priority="261" stopIfTrue="1" operator="equal">
      <formula>0</formula>
    </cfRule>
  </conditionalFormatting>
  <conditionalFormatting sqref="K1320">
    <cfRule type="cellIs" dxfId="106" priority="197" stopIfTrue="1" operator="equal">
      <formula>0</formula>
    </cfRule>
  </conditionalFormatting>
  <conditionalFormatting sqref="K76:K78">
    <cfRule type="cellIs" dxfId="105" priority="260" stopIfTrue="1" operator="equal">
      <formula>0</formula>
    </cfRule>
  </conditionalFormatting>
  <conditionalFormatting sqref="K80:K81">
    <cfRule type="cellIs" dxfId="104" priority="259" stopIfTrue="1" operator="equal">
      <formula>0</formula>
    </cfRule>
  </conditionalFormatting>
  <conditionalFormatting sqref="K82">
    <cfRule type="cellIs" dxfId="103" priority="258" stopIfTrue="1" operator="equal">
      <formula>0</formula>
    </cfRule>
  </conditionalFormatting>
  <conditionalFormatting sqref="K84:K86">
    <cfRule type="cellIs" dxfId="102" priority="257" stopIfTrue="1" operator="equal">
      <formula>0</formula>
    </cfRule>
  </conditionalFormatting>
  <conditionalFormatting sqref="K88:K90">
    <cfRule type="cellIs" dxfId="101" priority="256" stopIfTrue="1" operator="equal">
      <formula>0</formula>
    </cfRule>
  </conditionalFormatting>
  <conditionalFormatting sqref="K92:K94">
    <cfRule type="cellIs" dxfId="100" priority="255" stopIfTrue="1" operator="equal">
      <formula>0</formula>
    </cfRule>
  </conditionalFormatting>
  <conditionalFormatting sqref="K123:K125">
    <cfRule type="cellIs" dxfId="99" priority="250" stopIfTrue="1" operator="equal">
      <formula>0</formula>
    </cfRule>
  </conditionalFormatting>
  <conditionalFormatting sqref="K127:K129">
    <cfRule type="cellIs" dxfId="98" priority="249" stopIfTrue="1" operator="equal">
      <formula>0</formula>
    </cfRule>
  </conditionalFormatting>
  <conditionalFormatting sqref="K132:K148">
    <cfRule type="cellIs" dxfId="97" priority="247" stopIfTrue="1" operator="equal">
      <formula>0</formula>
    </cfRule>
  </conditionalFormatting>
  <conditionalFormatting sqref="K149:K165">
    <cfRule type="cellIs" dxfId="96" priority="246" stopIfTrue="1" operator="equal">
      <formula>0</formula>
    </cfRule>
  </conditionalFormatting>
  <conditionalFormatting sqref="K404:K409">
    <cfRule type="cellIs" dxfId="95" priority="238" stopIfTrue="1" operator="equal">
      <formula>0</formula>
    </cfRule>
  </conditionalFormatting>
  <conditionalFormatting sqref="K419">
    <cfRule type="cellIs" dxfId="94" priority="234" stopIfTrue="1" operator="equal">
      <formula>0</formula>
    </cfRule>
  </conditionalFormatting>
  <conditionalFormatting sqref="K422">
    <cfRule type="cellIs" dxfId="93" priority="231" stopIfTrue="1" operator="equal">
      <formula>0</formula>
    </cfRule>
  </conditionalFormatting>
  <conditionalFormatting sqref="K441:K446">
    <cfRule type="cellIs" dxfId="92" priority="229" stopIfTrue="1" operator="equal">
      <formula>0</formula>
    </cfRule>
  </conditionalFormatting>
  <conditionalFormatting sqref="K449:K456">
    <cfRule type="cellIs" dxfId="91" priority="227" stopIfTrue="1" operator="equal">
      <formula>0</formula>
    </cfRule>
  </conditionalFormatting>
  <conditionalFormatting sqref="K810:K811 K817:K819">
    <cfRule type="cellIs" dxfId="90" priority="222" stopIfTrue="1" operator="equal">
      <formula>0</formula>
    </cfRule>
  </conditionalFormatting>
  <conditionalFormatting sqref="K55">
    <cfRule type="cellIs" dxfId="89" priority="212" stopIfTrue="1" operator="equal">
      <formula>0</formula>
    </cfRule>
  </conditionalFormatting>
  <conditionalFormatting sqref="K73">
    <cfRule type="cellIs" dxfId="88" priority="211" stopIfTrue="1" operator="equal">
      <formula>0</formula>
    </cfRule>
  </conditionalFormatting>
  <conditionalFormatting sqref="K130">
    <cfRule type="cellIs" dxfId="87" priority="210" stopIfTrue="1" operator="equal">
      <formula>0</formula>
    </cfRule>
  </conditionalFormatting>
  <conditionalFormatting sqref="K365">
    <cfRule type="cellIs" dxfId="86" priority="209" stopIfTrue="1" operator="equal">
      <formula>0</formula>
    </cfRule>
  </conditionalFormatting>
  <conditionalFormatting sqref="K402">
    <cfRule type="cellIs" dxfId="85" priority="208" stopIfTrue="1" operator="equal">
      <formula>0</formula>
    </cfRule>
  </conditionalFormatting>
  <conditionalFormatting sqref="K420">
    <cfRule type="cellIs" dxfId="84" priority="207" stopIfTrue="1" operator="equal">
      <formula>0</formula>
    </cfRule>
  </conditionalFormatting>
  <conditionalFormatting sqref="K447">
    <cfRule type="cellIs" dxfId="83" priority="206" stopIfTrue="1" operator="equal">
      <formula>0</formula>
    </cfRule>
  </conditionalFormatting>
  <conditionalFormatting sqref="K628">
    <cfRule type="cellIs" dxfId="82" priority="205" stopIfTrue="1" operator="equal">
      <formula>0</formula>
    </cfRule>
  </conditionalFormatting>
  <conditionalFormatting sqref="K820">
    <cfRule type="cellIs" dxfId="81" priority="204" stopIfTrue="1" operator="equal">
      <formula>0</formula>
    </cfRule>
  </conditionalFormatting>
  <conditionalFormatting sqref="K924">
    <cfRule type="cellIs" dxfId="80" priority="203" stopIfTrue="1" operator="equal">
      <formula>0</formula>
    </cfRule>
  </conditionalFormatting>
  <conditionalFormatting sqref="K1338:K1340">
    <cfRule type="cellIs" dxfId="79" priority="195" stopIfTrue="1" operator="equal">
      <formula>0</formula>
    </cfRule>
  </conditionalFormatting>
  <conditionalFormatting sqref="K1318">
    <cfRule type="cellIs" dxfId="78" priority="142" stopIfTrue="1" operator="equal">
      <formula>0</formula>
    </cfRule>
  </conditionalFormatting>
  <conditionalFormatting sqref="K34">
    <cfRule type="cellIs" dxfId="77" priority="132" stopIfTrue="1" operator="equal">
      <formula>0</formula>
    </cfRule>
  </conditionalFormatting>
  <conditionalFormatting sqref="K41">
    <cfRule type="cellIs" dxfId="76" priority="131" stopIfTrue="1" operator="equal">
      <formula>0</formula>
    </cfRule>
  </conditionalFormatting>
  <conditionalFormatting sqref="K47">
    <cfRule type="cellIs" dxfId="75" priority="130" stopIfTrue="1" operator="equal">
      <formula>0</formula>
    </cfRule>
  </conditionalFormatting>
  <conditionalFormatting sqref="K31:K32">
    <cfRule type="cellIs" dxfId="74" priority="129" stopIfTrue="1" operator="equal">
      <formula>0</formula>
    </cfRule>
  </conditionalFormatting>
  <conditionalFormatting sqref="K131">
    <cfRule type="cellIs" dxfId="73" priority="128" stopIfTrue="1" operator="equal">
      <formula>0</formula>
    </cfRule>
  </conditionalFormatting>
  <conditionalFormatting sqref="K367:K383">
    <cfRule type="cellIs" dxfId="72" priority="126" stopIfTrue="1" operator="equal">
      <formula>0</formula>
    </cfRule>
  </conditionalFormatting>
  <conditionalFormatting sqref="K366">
    <cfRule type="cellIs" dxfId="71" priority="125" stopIfTrue="1" operator="equal">
      <formula>0</formula>
    </cfRule>
  </conditionalFormatting>
  <conditionalFormatting sqref="K385:K401">
    <cfRule type="cellIs" dxfId="70" priority="122" stopIfTrue="1" operator="equal">
      <formula>0</formula>
    </cfRule>
  </conditionalFormatting>
  <conditionalFormatting sqref="K384">
    <cfRule type="cellIs" dxfId="69" priority="121" stopIfTrue="1" operator="equal">
      <formula>0</formula>
    </cfRule>
  </conditionalFormatting>
  <conditionalFormatting sqref="K403">
    <cfRule type="cellIs" dxfId="68" priority="120" stopIfTrue="1" operator="equal">
      <formula>0</formula>
    </cfRule>
  </conditionalFormatting>
  <conditionalFormatting sqref="K418">
    <cfRule type="cellIs" dxfId="67" priority="119" stopIfTrue="1" operator="equal">
      <formula>0</formula>
    </cfRule>
  </conditionalFormatting>
  <conditionalFormatting sqref="K448">
    <cfRule type="cellIs" dxfId="66" priority="117" stopIfTrue="1" operator="equal">
      <formula>0</formula>
    </cfRule>
  </conditionalFormatting>
  <conditionalFormatting sqref="K487:K567">
    <cfRule type="cellIs" dxfId="65" priority="115" stopIfTrue="1" operator="equal">
      <formula>0</formula>
    </cfRule>
  </conditionalFormatting>
  <conditionalFormatting sqref="K753:K754">
    <cfRule type="cellIs" dxfId="64" priority="113" stopIfTrue="1" operator="equal">
      <formula>0</formula>
    </cfRule>
  </conditionalFormatting>
  <conditionalFormatting sqref="K755:K756">
    <cfRule type="cellIs" dxfId="63" priority="112" stopIfTrue="1" operator="equal">
      <formula>0</formula>
    </cfRule>
  </conditionalFormatting>
  <conditionalFormatting sqref="K765">
    <cfRule type="cellIs" dxfId="62" priority="111" stopIfTrue="1" operator="equal">
      <formula>0</formula>
    </cfRule>
  </conditionalFormatting>
  <conditionalFormatting sqref="K816">
    <cfRule type="cellIs" dxfId="61" priority="110" stopIfTrue="1" operator="equal">
      <formula>0</formula>
    </cfRule>
  </conditionalFormatting>
  <conditionalFormatting sqref="K56">
    <cfRule type="cellIs" dxfId="60" priority="109" stopIfTrue="1" operator="equal">
      <formula>0</formula>
    </cfRule>
  </conditionalFormatting>
  <conditionalFormatting sqref="K260:K263">
    <cfRule type="cellIs" dxfId="59" priority="104" stopIfTrue="1" operator="equal">
      <formula>0</formula>
    </cfRule>
  </conditionalFormatting>
  <conditionalFormatting sqref="K194">
    <cfRule type="cellIs" dxfId="58" priority="105" stopIfTrue="1" operator="equal">
      <formula>0</formula>
    </cfRule>
  </conditionalFormatting>
  <conditionalFormatting sqref="K292">
    <cfRule type="cellIs" dxfId="57" priority="103" stopIfTrue="1" operator="equal">
      <formula>0</formula>
    </cfRule>
  </conditionalFormatting>
  <conditionalFormatting sqref="K294">
    <cfRule type="cellIs" dxfId="56" priority="102" stopIfTrue="1" operator="equal">
      <formula>0</formula>
    </cfRule>
  </conditionalFormatting>
  <conditionalFormatting sqref="K337">
    <cfRule type="cellIs" dxfId="55" priority="101" stopIfTrue="1" operator="equal">
      <formula>0</formula>
    </cfRule>
  </conditionalFormatting>
  <conditionalFormatting sqref="K413">
    <cfRule type="cellIs" dxfId="54" priority="100" stopIfTrue="1" operator="equal">
      <formula>0</formula>
    </cfRule>
  </conditionalFormatting>
  <conditionalFormatting sqref="K421">
    <cfRule type="cellIs" dxfId="53" priority="99" stopIfTrue="1" operator="equal">
      <formula>0</formula>
    </cfRule>
  </conditionalFormatting>
  <conditionalFormatting sqref="K423">
    <cfRule type="cellIs" dxfId="52" priority="98" stopIfTrue="1" operator="equal">
      <formula>0</formula>
    </cfRule>
  </conditionalFormatting>
  <conditionalFormatting sqref="K440">
    <cfRule type="cellIs" dxfId="51" priority="97" stopIfTrue="1" operator="equal">
      <formula>0</formula>
    </cfRule>
  </conditionalFormatting>
  <conditionalFormatting sqref="K821">
    <cfRule type="cellIs" dxfId="50" priority="96" stopIfTrue="1" operator="equal">
      <formula>0</formula>
    </cfRule>
  </conditionalFormatting>
  <conditionalFormatting sqref="K891">
    <cfRule type="cellIs" dxfId="49" priority="95" stopIfTrue="1" operator="equal">
      <formula>0</formula>
    </cfRule>
  </conditionalFormatting>
  <conditionalFormatting sqref="K925">
    <cfRule type="cellIs" dxfId="48" priority="94" stopIfTrue="1" operator="equal">
      <formula>0</formula>
    </cfRule>
  </conditionalFormatting>
  <conditionalFormatting sqref="K53:K54">
    <cfRule type="cellIs" dxfId="47" priority="90" stopIfTrue="1" operator="equal">
      <formula>0</formula>
    </cfRule>
  </conditionalFormatting>
  <conditionalFormatting sqref="K998:K1014">
    <cfRule type="cellIs" dxfId="46" priority="87" stopIfTrue="1" operator="equal">
      <formula>0</formula>
    </cfRule>
  </conditionalFormatting>
  <conditionalFormatting sqref="K1015">
    <cfRule type="cellIs" dxfId="45" priority="86" stopIfTrue="1" operator="equal">
      <formula>0</formula>
    </cfRule>
  </conditionalFormatting>
  <conditionalFormatting sqref="K1319">
    <cfRule type="cellIs" dxfId="44" priority="85" stopIfTrue="1" operator="equal">
      <formula>0</formula>
    </cfRule>
  </conditionalFormatting>
  <conditionalFormatting sqref="K1356:K1357">
    <cfRule type="cellIs" dxfId="43" priority="84" stopIfTrue="1" operator="equal">
      <formula>0</formula>
    </cfRule>
  </conditionalFormatting>
  <conditionalFormatting sqref="K1328:K1330">
    <cfRule type="cellIs" dxfId="42" priority="83" stopIfTrue="1" operator="equal">
      <formula>0</formula>
    </cfRule>
  </conditionalFormatting>
  <conditionalFormatting sqref="K1376">
    <cfRule type="cellIs" dxfId="41" priority="82" stopIfTrue="1" operator="equal">
      <formula>0</formula>
    </cfRule>
  </conditionalFormatting>
  <conditionalFormatting sqref="K1377">
    <cfRule type="cellIs" dxfId="40" priority="81" stopIfTrue="1" operator="equal">
      <formula>0</formula>
    </cfRule>
  </conditionalFormatting>
  <conditionalFormatting sqref="K75">
    <cfRule type="cellIs" dxfId="39" priority="80" stopIfTrue="1" operator="equal">
      <formula>0</formula>
    </cfRule>
  </conditionalFormatting>
  <conditionalFormatting sqref="K1337">
    <cfRule type="cellIs" dxfId="38" priority="79" stopIfTrue="1" operator="equal">
      <formula>0</formula>
    </cfRule>
  </conditionalFormatting>
  <conditionalFormatting sqref="K61:K63">
    <cfRule type="cellIs" dxfId="37" priority="78" stopIfTrue="1" operator="equal">
      <formula>0</formula>
    </cfRule>
  </conditionalFormatting>
  <conditionalFormatting sqref="K79">
    <cfRule type="cellIs" dxfId="36" priority="77" stopIfTrue="1" operator="equal">
      <formula>0</formula>
    </cfRule>
  </conditionalFormatting>
  <conditionalFormatting sqref="K83">
    <cfRule type="cellIs" dxfId="35" priority="76" stopIfTrue="1" operator="equal">
      <formula>0</formula>
    </cfRule>
  </conditionalFormatting>
  <conditionalFormatting sqref="K87">
    <cfRule type="cellIs" dxfId="34" priority="75" stopIfTrue="1" operator="equal">
      <formula>0</formula>
    </cfRule>
  </conditionalFormatting>
  <conditionalFormatting sqref="K91">
    <cfRule type="cellIs" dxfId="33" priority="74" stopIfTrue="1" operator="equal">
      <formula>0</formula>
    </cfRule>
  </conditionalFormatting>
  <conditionalFormatting sqref="K95">
    <cfRule type="cellIs" dxfId="32" priority="73" stopIfTrue="1" operator="equal">
      <formula>0</formula>
    </cfRule>
  </conditionalFormatting>
  <conditionalFormatting sqref="K111">
    <cfRule type="cellIs" dxfId="31" priority="72" stopIfTrue="1" operator="equal">
      <formula>0</formula>
    </cfRule>
  </conditionalFormatting>
  <conditionalFormatting sqref="K115">
    <cfRule type="cellIs" dxfId="30" priority="71" stopIfTrue="1" operator="equal">
      <formula>0</formula>
    </cfRule>
  </conditionalFormatting>
  <conditionalFormatting sqref="K119">
    <cfRule type="cellIs" dxfId="29" priority="70" stopIfTrue="1" operator="equal">
      <formula>0</formula>
    </cfRule>
  </conditionalFormatting>
  <conditionalFormatting sqref="K122">
    <cfRule type="cellIs" dxfId="28" priority="69" stopIfTrue="1" operator="equal">
      <formula>0</formula>
    </cfRule>
  </conditionalFormatting>
  <conditionalFormatting sqref="K126">
    <cfRule type="cellIs" dxfId="27" priority="68" stopIfTrue="1" operator="equal">
      <formula>0</formula>
    </cfRule>
  </conditionalFormatting>
  <conditionalFormatting sqref="K1460:K1473 K1421:K1437 K1395:K1410">
    <cfRule type="cellIs" dxfId="26" priority="67" stopIfTrue="1" operator="equal">
      <formula>0</formula>
    </cfRule>
  </conditionalFormatting>
  <conditionalFormatting sqref="K1457:K1458">
    <cfRule type="cellIs" dxfId="25" priority="64" stopIfTrue="1" operator="equal">
      <formula>0</formula>
    </cfRule>
  </conditionalFormatting>
  <conditionalFormatting sqref="K1459">
    <cfRule type="cellIs" dxfId="24" priority="63" stopIfTrue="1" operator="equal">
      <formula>0</formula>
    </cfRule>
  </conditionalFormatting>
  <conditionalFormatting sqref="K1412:K1420">
    <cfRule type="cellIs" dxfId="23" priority="66" stopIfTrue="1" operator="equal">
      <formula>0</formula>
    </cfRule>
  </conditionalFormatting>
  <conditionalFormatting sqref="K1438:K1456">
    <cfRule type="cellIs" dxfId="22" priority="65" stopIfTrue="1" operator="equal">
      <formula>0</formula>
    </cfRule>
  </conditionalFormatting>
  <conditionalFormatting sqref="K1394">
    <cfRule type="cellIs" dxfId="21" priority="41" stopIfTrue="1" operator="equal">
      <formula>0</formula>
    </cfRule>
  </conditionalFormatting>
  <conditionalFormatting sqref="K1411">
    <cfRule type="cellIs" dxfId="20" priority="32" stopIfTrue="1" operator="equal">
      <formula>0</formula>
    </cfRule>
  </conditionalFormatting>
  <conditionalFormatting sqref="K167:K170">
    <cfRule type="cellIs" dxfId="19" priority="31" stopIfTrue="1" operator="equal">
      <formula>0</formula>
    </cfRule>
  </conditionalFormatting>
  <conditionalFormatting sqref="K166">
    <cfRule type="cellIs" dxfId="18" priority="30" stopIfTrue="1" operator="equal">
      <formula>0</formula>
    </cfRule>
  </conditionalFormatting>
  <conditionalFormatting sqref="K172:K182">
    <cfRule type="cellIs" dxfId="17" priority="29" stopIfTrue="1" operator="equal">
      <formula>0</formula>
    </cfRule>
  </conditionalFormatting>
  <conditionalFormatting sqref="K171">
    <cfRule type="cellIs" dxfId="16" priority="28" stopIfTrue="1" operator="equal">
      <formula>0</formula>
    </cfRule>
  </conditionalFormatting>
  <conditionalFormatting sqref="K184:K193">
    <cfRule type="cellIs" dxfId="15" priority="27" stopIfTrue="1" operator="equal">
      <formula>0</formula>
    </cfRule>
  </conditionalFormatting>
  <conditionalFormatting sqref="K183">
    <cfRule type="cellIs" dxfId="14" priority="26" stopIfTrue="1" operator="equal">
      <formula>0</formula>
    </cfRule>
  </conditionalFormatting>
  <conditionalFormatting sqref="K1475:K1503 K1525:K1549 K1551:K1558">
    <cfRule type="cellIs" dxfId="13" priority="14" stopIfTrue="1" operator="equal">
      <formula>0</formula>
    </cfRule>
  </conditionalFormatting>
  <conditionalFormatting sqref="K1509:K1514">
    <cfRule type="cellIs" dxfId="12" priority="12" stopIfTrue="1" operator="equal">
      <formula>0</formula>
    </cfRule>
  </conditionalFormatting>
  <conditionalFormatting sqref="K1506:K1507">
    <cfRule type="cellIs" dxfId="11" priority="13" stopIfTrue="1" operator="equal">
      <formula>0</formula>
    </cfRule>
  </conditionalFormatting>
  <conditionalFormatting sqref="K1516:K1523">
    <cfRule type="cellIs" dxfId="10" priority="11" stopIfTrue="1" operator="equal">
      <formula>0</formula>
    </cfRule>
  </conditionalFormatting>
  <conditionalFormatting sqref="K1474">
    <cfRule type="cellIs" dxfId="9" priority="10" stopIfTrue="1" operator="equal">
      <formula>0</formula>
    </cfRule>
  </conditionalFormatting>
  <conditionalFormatting sqref="K1504">
    <cfRule type="cellIs" dxfId="8" priority="9" stopIfTrue="1" operator="equal">
      <formula>0</formula>
    </cfRule>
  </conditionalFormatting>
  <conditionalFormatting sqref="K1505">
    <cfRule type="cellIs" dxfId="7" priority="8" stopIfTrue="1" operator="equal">
      <formula>0</formula>
    </cfRule>
  </conditionalFormatting>
  <conditionalFormatting sqref="K1508">
    <cfRule type="cellIs" dxfId="6" priority="7" stopIfTrue="1" operator="equal">
      <formula>0</formula>
    </cfRule>
  </conditionalFormatting>
  <conditionalFormatting sqref="K1515">
    <cfRule type="cellIs" dxfId="5" priority="6" stopIfTrue="1" operator="equal">
      <formula>0</formula>
    </cfRule>
  </conditionalFormatting>
  <conditionalFormatting sqref="K1524">
    <cfRule type="cellIs" dxfId="4" priority="5" stopIfTrue="1" operator="equal">
      <formula>0</formula>
    </cfRule>
  </conditionalFormatting>
  <conditionalFormatting sqref="K1550">
    <cfRule type="cellIs" dxfId="3" priority="4" stopIfTrue="1" operator="equal">
      <formula>0</formula>
    </cfRule>
  </conditionalFormatting>
  <conditionalFormatting sqref="K412">
    <cfRule type="cellIs" dxfId="2" priority="3" stopIfTrue="1" operator="equal">
      <formula>0</formula>
    </cfRule>
  </conditionalFormatting>
  <conditionalFormatting sqref="K410:K411">
    <cfRule type="cellIs" dxfId="1" priority="2" stopIfTrue="1" operator="equal">
      <formula>0</formula>
    </cfRule>
  </conditionalFormatting>
  <conditionalFormatting sqref="O13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fitToPage="1"/>
  </sheetPr>
  <dimension ref="A1:L685"/>
  <sheetViews>
    <sheetView tabSelected="1" zoomScale="110" zoomScaleNormal="110" workbookViewId="0">
      <selection activeCell="B2" sqref="B2:L682"/>
    </sheetView>
  </sheetViews>
  <sheetFormatPr baseColWidth="10" defaultRowHeight="12.75" x14ac:dyDescent="0.2"/>
  <cols>
    <col min="1" max="1" width="3.28515625" style="3" customWidth="1"/>
    <col min="2" max="2" width="7.42578125" style="6" customWidth="1"/>
    <col min="3" max="3" width="9.42578125" style="7" customWidth="1"/>
    <col min="4" max="4" width="46.7109375" style="104" customWidth="1"/>
    <col min="5" max="5" width="7.7109375" style="7" customWidth="1"/>
    <col min="6" max="6" width="9.85546875" style="7" customWidth="1"/>
    <col min="7" max="7" width="13.5703125" style="255" customWidth="1"/>
    <col min="8" max="8" width="39.140625" style="283" customWidth="1"/>
    <col min="9" max="10" width="19.85546875" style="106" customWidth="1"/>
    <col min="11" max="11" width="14" style="9" customWidth="1"/>
    <col min="12" max="12" width="10.7109375" style="8" customWidth="1"/>
    <col min="13" max="16384" width="11.42578125" style="3"/>
  </cols>
  <sheetData>
    <row r="1" spans="2:12" ht="13.5" thickBot="1" x14ac:dyDescent="0.25">
      <c r="C1" s="257"/>
      <c r="G1" s="106"/>
      <c r="H1" s="273"/>
      <c r="K1" s="106"/>
      <c r="L1" s="6"/>
    </row>
    <row r="2" spans="2:12" ht="27.75" customHeight="1" thickBot="1" x14ac:dyDescent="0.25">
      <c r="B2" s="341" t="s">
        <v>1181</v>
      </c>
      <c r="C2" s="342"/>
      <c r="D2" s="342"/>
      <c r="E2" s="342"/>
      <c r="F2" s="342"/>
      <c r="G2" s="342"/>
      <c r="H2" s="342"/>
      <c r="I2" s="342"/>
      <c r="J2" s="342"/>
      <c r="K2" s="342"/>
      <c r="L2" s="343"/>
    </row>
    <row r="3" spans="2:12" x14ac:dyDescent="0.2">
      <c r="B3" s="107"/>
      <c r="C3" s="108"/>
      <c r="D3" s="264"/>
      <c r="E3" s="109"/>
      <c r="F3" s="109"/>
      <c r="G3" s="110"/>
      <c r="H3" s="274"/>
      <c r="I3" s="110"/>
      <c r="J3" s="110"/>
      <c r="K3" s="110"/>
      <c r="L3" s="111"/>
    </row>
    <row r="4" spans="2:12" x14ac:dyDescent="0.2">
      <c r="B4" s="344" t="s">
        <v>14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</row>
    <row r="5" spans="2:12" ht="13.5" thickBot="1" x14ac:dyDescent="0.25">
      <c r="B5" s="107"/>
      <c r="C5" s="109"/>
      <c r="D5" s="264"/>
      <c r="E5" s="109"/>
      <c r="F5" s="109"/>
      <c r="G5" s="172"/>
      <c r="H5" s="275"/>
      <c r="I5" s="110"/>
      <c r="J5" s="110"/>
      <c r="K5" s="112"/>
      <c r="L5" s="113"/>
    </row>
    <row r="6" spans="2:12" s="4" customFormat="1" ht="13.5" thickBot="1" x14ac:dyDescent="0.25">
      <c r="B6" s="347" t="s">
        <v>78</v>
      </c>
      <c r="C6" s="347" t="s">
        <v>11</v>
      </c>
      <c r="D6" s="349" t="s">
        <v>1124</v>
      </c>
      <c r="E6" s="351" t="s">
        <v>18</v>
      </c>
      <c r="F6" s="352"/>
      <c r="G6" s="356" t="s">
        <v>79</v>
      </c>
      <c r="H6" s="357"/>
      <c r="I6" s="357"/>
      <c r="J6" s="358"/>
      <c r="K6" s="359" t="s">
        <v>80</v>
      </c>
      <c r="L6" s="360"/>
    </row>
    <row r="7" spans="2:12" s="5" customFormat="1" ht="13.5" thickBot="1" x14ac:dyDescent="0.25">
      <c r="B7" s="348"/>
      <c r="C7" s="348"/>
      <c r="D7" s="350"/>
      <c r="E7" s="114" t="s">
        <v>9</v>
      </c>
      <c r="F7" s="115" t="s">
        <v>451</v>
      </c>
      <c r="G7" s="270" t="s">
        <v>10</v>
      </c>
      <c r="H7" s="276"/>
      <c r="I7" s="116" t="s">
        <v>1125</v>
      </c>
      <c r="J7" s="115" t="s">
        <v>12</v>
      </c>
      <c r="K7" s="117" t="s">
        <v>1126</v>
      </c>
      <c r="L7" s="118" t="s">
        <v>13</v>
      </c>
    </row>
    <row r="8" spans="2:12" s="5" customFormat="1" ht="13.5" thickBot="1" x14ac:dyDescent="0.25">
      <c r="B8" s="119"/>
      <c r="C8" s="108"/>
      <c r="D8" s="265"/>
      <c r="E8" s="108"/>
      <c r="F8" s="108"/>
      <c r="G8" s="139"/>
      <c r="H8" s="277"/>
      <c r="I8" s="120"/>
      <c r="J8" s="120"/>
      <c r="K8" s="121"/>
      <c r="L8" s="122"/>
    </row>
    <row r="9" spans="2:12" ht="13.5" thickBot="1" x14ac:dyDescent="0.25">
      <c r="B9" s="136">
        <v>1</v>
      </c>
      <c r="C9" s="173"/>
      <c r="D9" s="138" t="s">
        <v>0</v>
      </c>
      <c r="E9" s="123"/>
      <c r="F9" s="123"/>
      <c r="G9" s="128"/>
      <c r="H9" s="278"/>
      <c r="I9" s="124"/>
      <c r="J9" s="125">
        <f>SUM(I10:I15)</f>
        <v>0</v>
      </c>
      <c r="K9" s="126"/>
      <c r="L9" s="127" t="e">
        <f>SUM(K10:K15)</f>
        <v>#DIV/0!</v>
      </c>
    </row>
    <row r="10" spans="2:12" x14ac:dyDescent="0.2">
      <c r="B10" s="174"/>
      <c r="C10" s="175" t="s">
        <v>457</v>
      </c>
      <c r="D10" s="176" t="s">
        <v>33</v>
      </c>
      <c r="E10" s="177" t="s">
        <v>4</v>
      </c>
      <c r="F10" s="178"/>
      <c r="G10" s="172"/>
      <c r="H10" s="275"/>
      <c r="I10" s="172"/>
      <c r="J10" s="110"/>
      <c r="K10" s="112" t="e">
        <f t="shared" ref="K10:K15" si="0">+I10/J$660</f>
        <v>#DIV/0!</v>
      </c>
      <c r="L10" s="113"/>
    </row>
    <row r="11" spans="2:12" x14ac:dyDescent="0.2">
      <c r="B11" s="179"/>
      <c r="C11" s="175" t="s">
        <v>458</v>
      </c>
      <c r="D11" s="180" t="s">
        <v>34</v>
      </c>
      <c r="E11" s="181" t="s">
        <v>4</v>
      </c>
      <c r="F11" s="178"/>
      <c r="G11" s="172"/>
      <c r="H11" s="275"/>
      <c r="I11" s="172"/>
      <c r="J11" s="110"/>
      <c r="K11" s="112" t="e">
        <f t="shared" si="0"/>
        <v>#DIV/0!</v>
      </c>
      <c r="L11" s="113"/>
    </row>
    <row r="12" spans="2:12" x14ac:dyDescent="0.2">
      <c r="B12" s="119"/>
      <c r="C12" s="175" t="s">
        <v>459</v>
      </c>
      <c r="D12" s="180" t="s">
        <v>35</v>
      </c>
      <c r="E12" s="181" t="s">
        <v>4</v>
      </c>
      <c r="F12" s="178"/>
      <c r="G12" s="172"/>
      <c r="H12" s="275"/>
      <c r="I12" s="172"/>
      <c r="J12" s="110"/>
      <c r="K12" s="112" t="e">
        <f t="shared" si="0"/>
        <v>#DIV/0!</v>
      </c>
      <c r="L12" s="113"/>
    </row>
    <row r="13" spans="2:12" x14ac:dyDescent="0.2">
      <c r="B13" s="119"/>
      <c r="C13" s="175" t="s">
        <v>460</v>
      </c>
      <c r="D13" s="180" t="s">
        <v>36</v>
      </c>
      <c r="E13" s="181" t="s">
        <v>4</v>
      </c>
      <c r="F13" s="178"/>
      <c r="G13" s="172"/>
      <c r="H13" s="275"/>
      <c r="I13" s="172"/>
      <c r="J13" s="110"/>
      <c r="K13" s="112" t="e">
        <f t="shared" si="0"/>
        <v>#DIV/0!</v>
      </c>
      <c r="L13" s="113"/>
    </row>
    <row r="14" spans="2:12" x14ac:dyDescent="0.2">
      <c r="B14" s="119"/>
      <c r="C14" s="175" t="s">
        <v>622</v>
      </c>
      <c r="D14" s="180" t="s">
        <v>37</v>
      </c>
      <c r="E14" s="181" t="s">
        <v>38</v>
      </c>
      <c r="F14" s="178"/>
      <c r="G14" s="172"/>
      <c r="H14" s="275"/>
      <c r="I14" s="172"/>
      <c r="J14" s="110"/>
      <c r="K14" s="112" t="e">
        <f t="shared" si="0"/>
        <v>#DIV/0!</v>
      </c>
      <c r="L14" s="113"/>
    </row>
    <row r="15" spans="2:12" ht="13.5" thickBot="1" x14ac:dyDescent="0.25">
      <c r="B15" s="119"/>
      <c r="C15" s="175" t="s">
        <v>623</v>
      </c>
      <c r="D15" s="182" t="s">
        <v>39</v>
      </c>
      <c r="E15" s="183" t="s">
        <v>1127</v>
      </c>
      <c r="F15" s="178"/>
      <c r="G15" s="172"/>
      <c r="H15" s="275"/>
      <c r="I15" s="172"/>
      <c r="J15" s="110"/>
      <c r="K15" s="112" t="e">
        <f t="shared" si="0"/>
        <v>#DIV/0!</v>
      </c>
      <c r="L15" s="113"/>
    </row>
    <row r="16" spans="2:12" ht="13.5" thickBot="1" x14ac:dyDescent="0.25">
      <c r="B16" s="136">
        <v>2</v>
      </c>
      <c r="C16" s="137"/>
      <c r="D16" s="138" t="s">
        <v>40</v>
      </c>
      <c r="E16" s="123"/>
      <c r="F16" s="147"/>
      <c r="G16" s="128"/>
      <c r="H16" s="278"/>
      <c r="I16" s="124"/>
      <c r="J16" s="125">
        <f>SUM(I17:I21)</f>
        <v>0</v>
      </c>
      <c r="K16" s="126"/>
      <c r="L16" s="127" t="e">
        <f>SUM(K17:K21)</f>
        <v>#DIV/0!</v>
      </c>
    </row>
    <row r="17" spans="2:12" x14ac:dyDescent="0.2">
      <c r="B17" s="119"/>
      <c r="C17" s="175" t="s">
        <v>468</v>
      </c>
      <c r="D17" s="176" t="s">
        <v>41</v>
      </c>
      <c r="E17" s="177" t="s">
        <v>4</v>
      </c>
      <c r="F17" s="178"/>
      <c r="G17" s="172"/>
      <c r="H17" s="275"/>
      <c r="I17" s="172"/>
      <c r="J17" s="110"/>
      <c r="K17" s="112" t="e">
        <f>+I17/J$660</f>
        <v>#DIV/0!</v>
      </c>
      <c r="L17" s="113"/>
    </row>
    <row r="18" spans="2:12" x14ac:dyDescent="0.2">
      <c r="B18" s="119"/>
      <c r="C18" s="175" t="s">
        <v>470</v>
      </c>
      <c r="D18" s="176" t="s">
        <v>85</v>
      </c>
      <c r="E18" s="177" t="s">
        <v>3</v>
      </c>
      <c r="F18" s="178"/>
      <c r="G18" s="172"/>
      <c r="H18" s="275"/>
      <c r="I18" s="172"/>
      <c r="J18" s="110"/>
      <c r="K18" s="112" t="e">
        <f>+I18/J$660</f>
        <v>#DIV/0!</v>
      </c>
      <c r="L18" s="113"/>
    </row>
    <row r="19" spans="2:12" x14ac:dyDescent="0.2">
      <c r="B19" s="119"/>
      <c r="C19" s="175" t="s">
        <v>483</v>
      </c>
      <c r="D19" s="182" t="s">
        <v>107</v>
      </c>
      <c r="E19" s="183" t="s">
        <v>4</v>
      </c>
      <c r="F19" s="178"/>
      <c r="G19" s="172"/>
      <c r="H19" s="275"/>
      <c r="I19" s="172"/>
      <c r="J19" s="110"/>
      <c r="K19" s="112" t="e">
        <f>+I19/J$660</f>
        <v>#DIV/0!</v>
      </c>
      <c r="L19" s="113"/>
    </row>
    <row r="20" spans="2:12" x14ac:dyDescent="0.2">
      <c r="B20" s="119"/>
      <c r="C20" s="175" t="s">
        <v>473</v>
      </c>
      <c r="D20" s="182" t="s">
        <v>392</v>
      </c>
      <c r="E20" s="183" t="s">
        <v>920</v>
      </c>
      <c r="F20" s="178"/>
      <c r="G20" s="172"/>
      <c r="H20" s="275"/>
      <c r="I20" s="172"/>
      <c r="J20" s="110"/>
      <c r="K20" s="112" t="e">
        <f>+I20/J$660</f>
        <v>#DIV/0!</v>
      </c>
      <c r="L20" s="113"/>
    </row>
    <row r="21" spans="2:12" ht="13.5" thickBot="1" x14ac:dyDescent="0.25">
      <c r="B21" s="119"/>
      <c r="C21" s="175" t="s">
        <v>484</v>
      </c>
      <c r="D21" s="182" t="s">
        <v>393</v>
      </c>
      <c r="E21" s="183" t="s">
        <v>920</v>
      </c>
      <c r="F21" s="178"/>
      <c r="G21" s="172"/>
      <c r="H21" s="275"/>
      <c r="I21" s="172"/>
      <c r="J21" s="110"/>
      <c r="K21" s="112" t="e">
        <f>+I21/J$660</f>
        <v>#DIV/0!</v>
      </c>
      <c r="L21" s="113"/>
    </row>
    <row r="22" spans="2:12" ht="13.5" thickBot="1" x14ac:dyDescent="0.25">
      <c r="B22" s="136">
        <v>3</v>
      </c>
      <c r="C22" s="137"/>
      <c r="D22" s="138" t="s">
        <v>5</v>
      </c>
      <c r="E22" s="123"/>
      <c r="F22" s="147"/>
      <c r="G22" s="128"/>
      <c r="H22" s="278"/>
      <c r="I22" s="128"/>
      <c r="J22" s="125">
        <f>SUM(I23:I26)</f>
        <v>0</v>
      </c>
      <c r="K22" s="126"/>
      <c r="L22" s="127" t="e">
        <f>SUM(K23:K26)</f>
        <v>#DIV/0!</v>
      </c>
    </row>
    <row r="23" spans="2:12" x14ac:dyDescent="0.2">
      <c r="B23" s="179"/>
      <c r="C23" s="184" t="s">
        <v>464</v>
      </c>
      <c r="D23" s="180" t="s">
        <v>42</v>
      </c>
      <c r="E23" s="181" t="s">
        <v>3</v>
      </c>
      <c r="F23" s="178"/>
      <c r="G23" s="172"/>
      <c r="H23" s="275"/>
      <c r="I23" s="172"/>
      <c r="J23" s="110"/>
      <c r="K23" s="112" t="e">
        <f>+I23/J$660</f>
        <v>#DIV/0!</v>
      </c>
      <c r="L23" s="113"/>
    </row>
    <row r="24" spans="2:12" x14ac:dyDescent="0.2">
      <c r="B24" s="179"/>
      <c r="C24" s="184" t="s">
        <v>478</v>
      </c>
      <c r="D24" s="180" t="s">
        <v>425</v>
      </c>
      <c r="E24" s="181" t="s">
        <v>3</v>
      </c>
      <c r="F24" s="178"/>
      <c r="G24" s="172"/>
      <c r="H24" s="275"/>
      <c r="I24" s="172"/>
      <c r="J24" s="110"/>
      <c r="K24" s="112" t="e">
        <f>+I24/J$660</f>
        <v>#DIV/0!</v>
      </c>
      <c r="L24" s="113"/>
    </row>
    <row r="25" spans="2:12" x14ac:dyDescent="0.2">
      <c r="B25" s="185"/>
      <c r="C25" s="184" t="s">
        <v>485</v>
      </c>
      <c r="D25" s="182" t="s">
        <v>43</v>
      </c>
      <c r="E25" s="181" t="s">
        <v>3</v>
      </c>
      <c r="F25" s="178"/>
      <c r="G25" s="172"/>
      <c r="H25" s="275"/>
      <c r="I25" s="172"/>
      <c r="J25" s="110"/>
      <c r="K25" s="112" t="e">
        <f>+I25/J$660</f>
        <v>#DIV/0!</v>
      </c>
      <c r="L25" s="113"/>
    </row>
    <row r="26" spans="2:12" ht="24.75" thickBot="1" x14ac:dyDescent="0.25">
      <c r="B26" s="119"/>
      <c r="C26" s="184" t="s">
        <v>624</v>
      </c>
      <c r="D26" s="182" t="s">
        <v>337</v>
      </c>
      <c r="E26" s="181" t="s">
        <v>3</v>
      </c>
      <c r="F26" s="178"/>
      <c r="G26" s="172"/>
      <c r="H26" s="275"/>
      <c r="I26" s="172"/>
      <c r="J26" s="110"/>
      <c r="K26" s="112" t="e">
        <f>+I26/J$660</f>
        <v>#DIV/0!</v>
      </c>
      <c r="L26" s="113"/>
    </row>
    <row r="27" spans="2:12" ht="13.5" thickBot="1" x14ac:dyDescent="0.25">
      <c r="B27" s="136">
        <v>4</v>
      </c>
      <c r="C27" s="137"/>
      <c r="D27" s="138" t="s">
        <v>44</v>
      </c>
      <c r="E27" s="123"/>
      <c r="F27" s="147"/>
      <c r="G27" s="128"/>
      <c r="H27" s="278"/>
      <c r="I27" s="124"/>
      <c r="J27" s="125">
        <f>SUM(I28:I39)</f>
        <v>0</v>
      </c>
      <c r="K27" s="126"/>
      <c r="L27" s="127" t="e">
        <f>SUM(K28:K39)</f>
        <v>#DIV/0!</v>
      </c>
    </row>
    <row r="28" spans="2:12" x14ac:dyDescent="0.2">
      <c r="B28" s="179"/>
      <c r="C28" s="175"/>
      <c r="D28" s="186" t="s">
        <v>45</v>
      </c>
      <c r="E28" s="177"/>
      <c r="F28" s="178"/>
      <c r="G28" s="172"/>
      <c r="H28" s="275"/>
      <c r="I28" s="172"/>
      <c r="J28" s="110"/>
      <c r="K28" s="112"/>
      <c r="L28" s="113"/>
    </row>
    <row r="29" spans="2:12" x14ac:dyDescent="0.2">
      <c r="B29" s="187"/>
      <c r="C29" s="184" t="s">
        <v>486</v>
      </c>
      <c r="D29" s="188" t="s">
        <v>426</v>
      </c>
      <c r="E29" s="189" t="s">
        <v>3</v>
      </c>
      <c r="F29" s="178"/>
      <c r="G29" s="172"/>
      <c r="H29" s="275"/>
      <c r="I29" s="172"/>
      <c r="J29" s="110"/>
      <c r="K29" s="112" t="e">
        <f t="shared" ref="K29:K39" si="1">+I29/J$660</f>
        <v>#DIV/0!</v>
      </c>
      <c r="L29" s="113"/>
    </row>
    <row r="30" spans="2:12" x14ac:dyDescent="0.2">
      <c r="B30" s="187"/>
      <c r="C30" s="184" t="s">
        <v>487</v>
      </c>
      <c r="D30" s="180" t="s">
        <v>427</v>
      </c>
      <c r="E30" s="181" t="s">
        <v>3</v>
      </c>
      <c r="F30" s="178"/>
      <c r="G30" s="172"/>
      <c r="H30" s="275"/>
      <c r="I30" s="172"/>
      <c r="J30" s="110"/>
      <c r="K30" s="112" t="e">
        <f t="shared" si="1"/>
        <v>#DIV/0!</v>
      </c>
      <c r="L30" s="113"/>
    </row>
    <row r="31" spans="2:12" ht="24" x14ac:dyDescent="0.2">
      <c r="B31" s="187"/>
      <c r="C31" s="184" t="s">
        <v>488</v>
      </c>
      <c r="D31" s="180" t="s">
        <v>428</v>
      </c>
      <c r="E31" s="181" t="s">
        <v>3</v>
      </c>
      <c r="F31" s="178"/>
      <c r="G31" s="172"/>
      <c r="H31" s="275"/>
      <c r="I31" s="172"/>
      <c r="J31" s="110"/>
      <c r="K31" s="112" t="e">
        <f t="shared" si="1"/>
        <v>#DIV/0!</v>
      </c>
      <c r="L31" s="113"/>
    </row>
    <row r="32" spans="2:12" x14ac:dyDescent="0.2">
      <c r="B32" s="187"/>
      <c r="C32" s="184" t="s">
        <v>489</v>
      </c>
      <c r="D32" s="180" t="s">
        <v>429</v>
      </c>
      <c r="E32" s="181" t="s">
        <v>3</v>
      </c>
      <c r="F32" s="178"/>
      <c r="G32" s="172"/>
      <c r="H32" s="275"/>
      <c r="I32" s="172"/>
      <c r="J32" s="110"/>
      <c r="K32" s="112" t="e">
        <f t="shared" si="1"/>
        <v>#DIV/0!</v>
      </c>
      <c r="L32" s="113"/>
    </row>
    <row r="33" spans="2:12" x14ac:dyDescent="0.2">
      <c r="B33" s="187"/>
      <c r="C33" s="184" t="s">
        <v>490</v>
      </c>
      <c r="D33" s="180" t="s">
        <v>430</v>
      </c>
      <c r="E33" s="181" t="s">
        <v>3</v>
      </c>
      <c r="F33" s="178"/>
      <c r="G33" s="172"/>
      <c r="H33" s="275"/>
      <c r="I33" s="172"/>
      <c r="J33" s="110"/>
      <c r="K33" s="112" t="e">
        <f t="shared" si="1"/>
        <v>#DIV/0!</v>
      </c>
      <c r="L33" s="113"/>
    </row>
    <row r="34" spans="2:12" x14ac:dyDescent="0.2">
      <c r="B34" s="187"/>
      <c r="C34" s="184" t="s">
        <v>625</v>
      </c>
      <c r="D34" s="180" t="s">
        <v>446</v>
      </c>
      <c r="E34" s="181" t="s">
        <v>3</v>
      </c>
      <c r="F34" s="178"/>
      <c r="G34" s="172"/>
      <c r="H34" s="275"/>
      <c r="I34" s="172"/>
      <c r="J34" s="110"/>
      <c r="K34" s="112" t="e">
        <f t="shared" si="1"/>
        <v>#DIV/0!</v>
      </c>
      <c r="L34" s="113"/>
    </row>
    <row r="35" spans="2:12" x14ac:dyDescent="0.2">
      <c r="B35" s="187"/>
      <c r="C35" s="184" t="s">
        <v>626</v>
      </c>
      <c r="D35" s="188" t="s">
        <v>447</v>
      </c>
      <c r="E35" s="189" t="s">
        <v>3</v>
      </c>
      <c r="F35" s="178"/>
      <c r="G35" s="172"/>
      <c r="H35" s="275"/>
      <c r="I35" s="172"/>
      <c r="J35" s="110"/>
      <c r="K35" s="112" t="e">
        <f t="shared" si="1"/>
        <v>#DIV/0!</v>
      </c>
      <c r="L35" s="113"/>
    </row>
    <row r="36" spans="2:12" x14ac:dyDescent="0.2">
      <c r="B36" s="187"/>
      <c r="C36" s="184" t="s">
        <v>627</v>
      </c>
      <c r="D36" s="188" t="s">
        <v>448</v>
      </c>
      <c r="E36" s="181" t="s">
        <v>3</v>
      </c>
      <c r="F36" s="178"/>
      <c r="G36" s="172"/>
      <c r="H36" s="275"/>
      <c r="I36" s="172"/>
      <c r="J36" s="110"/>
      <c r="K36" s="112" t="e">
        <f t="shared" si="1"/>
        <v>#DIV/0!</v>
      </c>
      <c r="L36" s="113"/>
    </row>
    <row r="37" spans="2:12" x14ac:dyDescent="0.2">
      <c r="B37" s="187"/>
      <c r="C37" s="184" t="s">
        <v>628</v>
      </c>
      <c r="D37" s="188" t="s">
        <v>449</v>
      </c>
      <c r="E37" s="181" t="s">
        <v>3</v>
      </c>
      <c r="F37" s="178"/>
      <c r="G37" s="172"/>
      <c r="H37" s="275"/>
      <c r="I37" s="172"/>
      <c r="J37" s="110"/>
      <c r="K37" s="112" t="e">
        <f t="shared" si="1"/>
        <v>#DIV/0!</v>
      </c>
      <c r="L37" s="113"/>
    </row>
    <row r="38" spans="2:12" x14ac:dyDescent="0.2">
      <c r="B38" s="187"/>
      <c r="C38" s="184" t="s">
        <v>424</v>
      </c>
      <c r="D38" s="188" t="s">
        <v>450</v>
      </c>
      <c r="E38" s="181" t="s">
        <v>3</v>
      </c>
      <c r="F38" s="178"/>
      <c r="G38" s="172"/>
      <c r="H38" s="275"/>
      <c r="I38" s="172"/>
      <c r="J38" s="110"/>
      <c r="K38" s="112" t="e">
        <f t="shared" si="1"/>
        <v>#DIV/0!</v>
      </c>
      <c r="L38" s="113"/>
    </row>
    <row r="39" spans="2:12" ht="13.5" thickBot="1" x14ac:dyDescent="0.25">
      <c r="B39" s="187"/>
      <c r="C39" s="184" t="s">
        <v>46</v>
      </c>
      <c r="D39" s="188" t="s">
        <v>408</v>
      </c>
      <c r="E39" s="181" t="s">
        <v>3</v>
      </c>
      <c r="F39" s="178"/>
      <c r="G39" s="172"/>
      <c r="H39" s="275"/>
      <c r="I39" s="172"/>
      <c r="J39" s="110"/>
      <c r="K39" s="112" t="e">
        <f t="shared" si="1"/>
        <v>#DIV/0!</v>
      </c>
      <c r="L39" s="113"/>
    </row>
    <row r="40" spans="2:12" ht="13.5" thickBot="1" x14ac:dyDescent="0.25">
      <c r="B40" s="136">
        <v>5</v>
      </c>
      <c r="C40" s="137"/>
      <c r="D40" s="138" t="s">
        <v>1128</v>
      </c>
      <c r="E40" s="123"/>
      <c r="F40" s="147"/>
      <c r="G40" s="128"/>
      <c r="H40" s="278"/>
      <c r="I40" s="128"/>
      <c r="J40" s="125">
        <f>SUM(I41:I48)</f>
        <v>0</v>
      </c>
      <c r="K40" s="126"/>
      <c r="L40" s="127" t="e">
        <f>SUM(K41:K48)</f>
        <v>#DIV/0!</v>
      </c>
    </row>
    <row r="41" spans="2:12" ht="24" x14ac:dyDescent="0.2">
      <c r="B41" s="187"/>
      <c r="C41" s="175" t="s">
        <v>481</v>
      </c>
      <c r="D41" s="176" t="s">
        <v>335</v>
      </c>
      <c r="E41" s="177" t="s">
        <v>4</v>
      </c>
      <c r="F41" s="178"/>
      <c r="G41" s="172"/>
      <c r="H41" s="275"/>
      <c r="I41" s="172"/>
      <c r="J41" s="110"/>
      <c r="K41" s="112" t="e">
        <f t="shared" ref="K41:K48" si="2">+I41/J$660</f>
        <v>#DIV/0!</v>
      </c>
      <c r="L41" s="113"/>
    </row>
    <row r="42" spans="2:12" x14ac:dyDescent="0.2">
      <c r="B42" s="187"/>
      <c r="C42" s="175" t="s">
        <v>491</v>
      </c>
      <c r="D42" s="180" t="s">
        <v>336</v>
      </c>
      <c r="E42" s="181" t="s">
        <v>3</v>
      </c>
      <c r="F42" s="178"/>
      <c r="G42" s="172"/>
      <c r="H42" s="275"/>
      <c r="I42" s="172"/>
      <c r="J42" s="110"/>
      <c r="K42" s="112" t="e">
        <f t="shared" si="2"/>
        <v>#DIV/0!</v>
      </c>
      <c r="L42" s="113"/>
    </row>
    <row r="43" spans="2:12" x14ac:dyDescent="0.2">
      <c r="B43" s="187"/>
      <c r="C43" s="175" t="s">
        <v>492</v>
      </c>
      <c r="D43" s="180" t="s">
        <v>342</v>
      </c>
      <c r="E43" s="181" t="s">
        <v>4</v>
      </c>
      <c r="F43" s="178"/>
      <c r="G43" s="172"/>
      <c r="H43" s="275"/>
      <c r="I43" s="172"/>
      <c r="J43" s="110"/>
      <c r="K43" s="112" t="e">
        <f t="shared" si="2"/>
        <v>#DIV/0!</v>
      </c>
      <c r="L43" s="113"/>
    </row>
    <row r="44" spans="2:12" ht="25.5" customHeight="1" x14ac:dyDescent="0.2">
      <c r="B44" s="187"/>
      <c r="C44" s="175" t="s">
        <v>480</v>
      </c>
      <c r="D44" s="180" t="s">
        <v>343</v>
      </c>
      <c r="E44" s="181" t="s">
        <v>4</v>
      </c>
      <c r="F44" s="178"/>
      <c r="G44" s="172"/>
      <c r="H44" s="275"/>
      <c r="I44" s="172"/>
      <c r="J44" s="110"/>
      <c r="K44" s="112" t="e">
        <f t="shared" si="2"/>
        <v>#DIV/0!</v>
      </c>
      <c r="L44" s="113"/>
    </row>
    <row r="45" spans="2:12" ht="25.5" customHeight="1" x14ac:dyDescent="0.2">
      <c r="B45" s="187"/>
      <c r="C45" s="175" t="s">
        <v>482</v>
      </c>
      <c r="D45" s="180" t="s">
        <v>345</v>
      </c>
      <c r="E45" s="183" t="s">
        <v>4</v>
      </c>
      <c r="F45" s="178"/>
      <c r="G45" s="172"/>
      <c r="H45" s="275"/>
      <c r="I45" s="172"/>
      <c r="J45" s="110"/>
      <c r="K45" s="112" t="e">
        <f t="shared" si="2"/>
        <v>#DIV/0!</v>
      </c>
      <c r="L45" s="113"/>
    </row>
    <row r="46" spans="2:12" ht="25.5" customHeight="1" x14ac:dyDescent="0.2">
      <c r="B46" s="179"/>
      <c r="C46" s="175" t="s">
        <v>629</v>
      </c>
      <c r="D46" s="180" t="s">
        <v>344</v>
      </c>
      <c r="E46" s="183" t="s">
        <v>4</v>
      </c>
      <c r="F46" s="178"/>
      <c r="G46" s="172"/>
      <c r="H46" s="275"/>
      <c r="I46" s="172"/>
      <c r="J46" s="110"/>
      <c r="K46" s="112" t="e">
        <f t="shared" si="2"/>
        <v>#DIV/0!</v>
      </c>
      <c r="L46" s="113"/>
    </row>
    <row r="47" spans="2:12" ht="25.5" customHeight="1" x14ac:dyDescent="0.2">
      <c r="B47" s="179"/>
      <c r="C47" s="175" t="s">
        <v>630</v>
      </c>
      <c r="D47" s="180" t="s">
        <v>346</v>
      </c>
      <c r="E47" s="183" t="s">
        <v>4</v>
      </c>
      <c r="F47" s="178"/>
      <c r="G47" s="172"/>
      <c r="H47" s="275"/>
      <c r="I47" s="172"/>
      <c r="J47" s="110"/>
      <c r="K47" s="112" t="e">
        <f t="shared" si="2"/>
        <v>#DIV/0!</v>
      </c>
      <c r="L47" s="113"/>
    </row>
    <row r="48" spans="2:12" ht="25.5" customHeight="1" thickBot="1" x14ac:dyDescent="0.25">
      <c r="B48" s="179"/>
      <c r="C48" s="175" t="s">
        <v>631</v>
      </c>
      <c r="D48" s="180" t="s">
        <v>347</v>
      </c>
      <c r="E48" s="183" t="s">
        <v>4</v>
      </c>
      <c r="F48" s="178"/>
      <c r="G48" s="172"/>
      <c r="H48" s="275"/>
      <c r="I48" s="172"/>
      <c r="J48" s="110"/>
      <c r="K48" s="112" t="e">
        <f t="shared" si="2"/>
        <v>#DIV/0!</v>
      </c>
      <c r="L48" s="113"/>
    </row>
    <row r="49" spans="2:12" ht="13.5" thickBot="1" x14ac:dyDescent="0.25">
      <c r="B49" s="136">
        <v>6</v>
      </c>
      <c r="C49" s="137"/>
      <c r="D49" s="138" t="s">
        <v>6</v>
      </c>
      <c r="E49" s="123"/>
      <c r="F49" s="147"/>
      <c r="G49" s="128"/>
      <c r="H49" s="278"/>
      <c r="I49" s="128"/>
      <c r="J49" s="125">
        <f>SUM(I50:I51)</f>
        <v>0</v>
      </c>
      <c r="K49" s="126"/>
      <c r="L49" s="127" t="e">
        <f>SUM(K50:K51)</f>
        <v>#DIV/0!</v>
      </c>
    </row>
    <row r="50" spans="2:12" x14ac:dyDescent="0.2">
      <c r="B50" s="187"/>
      <c r="C50" s="175" t="s">
        <v>493</v>
      </c>
      <c r="D50" s="176" t="s">
        <v>327</v>
      </c>
      <c r="E50" s="177" t="s">
        <v>4</v>
      </c>
      <c r="F50" s="178"/>
      <c r="G50" s="172"/>
      <c r="H50" s="275"/>
      <c r="I50" s="172"/>
      <c r="J50" s="110"/>
      <c r="K50" s="112" t="e">
        <f>+I50/J$660</f>
        <v>#DIV/0!</v>
      </c>
      <c r="L50" s="113"/>
    </row>
    <row r="51" spans="2:12" ht="13.5" thickBot="1" x14ac:dyDescent="0.25">
      <c r="B51" s="179"/>
      <c r="C51" s="175" t="s">
        <v>494</v>
      </c>
      <c r="D51" s="182" t="s">
        <v>142</v>
      </c>
      <c r="E51" s="183" t="s">
        <v>4</v>
      </c>
      <c r="F51" s="178"/>
      <c r="G51" s="172"/>
      <c r="H51" s="275"/>
      <c r="I51" s="172"/>
      <c r="J51" s="110"/>
      <c r="K51" s="112" t="e">
        <f>+I51/J$660</f>
        <v>#DIV/0!</v>
      </c>
      <c r="L51" s="113"/>
    </row>
    <row r="52" spans="2:12" ht="13.5" thickBot="1" x14ac:dyDescent="0.25">
      <c r="B52" s="136">
        <v>7</v>
      </c>
      <c r="C52" s="137"/>
      <c r="D52" s="138" t="s">
        <v>47</v>
      </c>
      <c r="E52" s="190"/>
      <c r="F52" s="191"/>
      <c r="G52" s="125"/>
      <c r="H52" s="279"/>
      <c r="I52" s="129"/>
      <c r="J52" s="125">
        <f>SUM(I53:I59)</f>
        <v>0</v>
      </c>
      <c r="K52" s="126"/>
      <c r="L52" s="127" t="e">
        <f>SUM(K53:K59)</f>
        <v>#DIV/0!</v>
      </c>
    </row>
    <row r="53" spans="2:12" ht="24" x14ac:dyDescent="0.2">
      <c r="B53" s="187"/>
      <c r="C53" s="192" t="s">
        <v>495</v>
      </c>
      <c r="D53" s="193" t="s">
        <v>354</v>
      </c>
      <c r="E53" s="194" t="s">
        <v>4</v>
      </c>
      <c r="F53" s="178"/>
      <c r="G53" s="172"/>
      <c r="H53" s="275"/>
      <c r="I53" s="172"/>
      <c r="J53" s="110"/>
      <c r="K53" s="112" t="e">
        <f>+I53/J$660</f>
        <v>#DIV/0!</v>
      </c>
      <c r="L53" s="113"/>
    </row>
    <row r="54" spans="2:12" x14ac:dyDescent="0.2">
      <c r="B54" s="179"/>
      <c r="C54" s="195" t="s">
        <v>462</v>
      </c>
      <c r="D54" s="310" t="s">
        <v>355</v>
      </c>
      <c r="E54" s="196"/>
      <c r="F54" s="178"/>
      <c r="G54" s="172"/>
      <c r="H54" s="275"/>
      <c r="I54" s="172"/>
      <c r="J54" s="110"/>
      <c r="K54" s="112"/>
      <c r="L54" s="113"/>
    </row>
    <row r="55" spans="2:12" x14ac:dyDescent="0.2">
      <c r="B55" s="179"/>
      <c r="C55" s="197" t="s">
        <v>632</v>
      </c>
      <c r="D55" s="198" t="s">
        <v>452</v>
      </c>
      <c r="E55" s="194" t="s">
        <v>84</v>
      </c>
      <c r="F55" s="178"/>
      <c r="G55" s="172"/>
      <c r="H55" s="275"/>
      <c r="I55" s="172"/>
      <c r="J55" s="110"/>
      <c r="K55" s="112" t="e">
        <f>+I55/J$660</f>
        <v>#DIV/0!</v>
      </c>
      <c r="L55" s="113"/>
    </row>
    <row r="56" spans="2:12" x14ac:dyDescent="0.2">
      <c r="B56" s="179"/>
      <c r="C56" s="197" t="s">
        <v>633</v>
      </c>
      <c r="D56" s="198" t="s">
        <v>453</v>
      </c>
      <c r="E56" s="194" t="s">
        <v>84</v>
      </c>
      <c r="F56" s="178"/>
      <c r="G56" s="172"/>
      <c r="H56" s="275"/>
      <c r="I56" s="172"/>
      <c r="J56" s="110"/>
      <c r="K56" s="112" t="e">
        <f>+I56/J$660</f>
        <v>#DIV/0!</v>
      </c>
      <c r="L56" s="113"/>
    </row>
    <row r="57" spans="2:12" x14ac:dyDescent="0.2">
      <c r="B57" s="179"/>
      <c r="C57" s="197" t="s">
        <v>634</v>
      </c>
      <c r="D57" s="198" t="s">
        <v>454</v>
      </c>
      <c r="E57" s="194" t="s">
        <v>84</v>
      </c>
      <c r="F57" s="178"/>
      <c r="G57" s="172"/>
      <c r="H57" s="275"/>
      <c r="I57" s="172"/>
      <c r="J57" s="110"/>
      <c r="K57" s="112" t="e">
        <f>+I57/J$660</f>
        <v>#DIV/0!</v>
      </c>
      <c r="L57" s="113"/>
    </row>
    <row r="58" spans="2:12" x14ac:dyDescent="0.2">
      <c r="B58" s="179"/>
      <c r="C58" s="197" t="s">
        <v>635</v>
      </c>
      <c r="D58" s="198" t="s">
        <v>455</v>
      </c>
      <c r="E58" s="194" t="s">
        <v>84</v>
      </c>
      <c r="F58" s="178"/>
      <c r="G58" s="172"/>
      <c r="H58" s="275"/>
      <c r="I58" s="172"/>
      <c r="J58" s="110"/>
      <c r="K58" s="112" t="e">
        <f>+I58/J$660</f>
        <v>#DIV/0!</v>
      </c>
      <c r="L58" s="113"/>
    </row>
    <row r="59" spans="2:12" ht="24.75" thickBot="1" x14ac:dyDescent="0.25">
      <c r="B59" s="179"/>
      <c r="C59" s="199" t="s">
        <v>475</v>
      </c>
      <c r="D59" s="200" t="s">
        <v>356</v>
      </c>
      <c r="E59" s="201" t="s">
        <v>4</v>
      </c>
      <c r="F59" s="178"/>
      <c r="G59" s="172"/>
      <c r="H59" s="275"/>
      <c r="I59" s="172"/>
      <c r="J59" s="110"/>
      <c r="K59" s="112" t="e">
        <f>+I59/J$660</f>
        <v>#DIV/0!</v>
      </c>
      <c r="L59" s="113"/>
    </row>
    <row r="60" spans="2:12" ht="13.5" thickBot="1" x14ac:dyDescent="0.25">
      <c r="B60" s="136">
        <v>8</v>
      </c>
      <c r="C60" s="137"/>
      <c r="D60" s="138" t="s">
        <v>1</v>
      </c>
      <c r="E60" s="123"/>
      <c r="F60" s="147"/>
      <c r="G60" s="128"/>
      <c r="H60" s="278"/>
      <c r="I60" s="128"/>
      <c r="J60" s="125">
        <f>SUM(I61:I63)</f>
        <v>0</v>
      </c>
      <c r="K60" s="126"/>
      <c r="L60" s="127" t="e">
        <f>SUM(K61:K63)</f>
        <v>#DIV/0!</v>
      </c>
    </row>
    <row r="61" spans="2:12" x14ac:dyDescent="0.2">
      <c r="B61" s="187"/>
      <c r="C61" s="175" t="s">
        <v>497</v>
      </c>
      <c r="D61" s="202" t="s">
        <v>361</v>
      </c>
      <c r="E61" s="177" t="s">
        <v>4</v>
      </c>
      <c r="F61" s="178"/>
      <c r="G61" s="172"/>
      <c r="H61" s="275"/>
      <c r="I61" s="172"/>
      <c r="J61" s="110"/>
      <c r="K61" s="112" t="e">
        <f>+I61/J$660</f>
        <v>#DIV/0!</v>
      </c>
      <c r="L61" s="113"/>
    </row>
    <row r="62" spans="2:12" x14ac:dyDescent="0.2">
      <c r="B62" s="179"/>
      <c r="C62" s="175" t="s">
        <v>498</v>
      </c>
      <c r="D62" s="188" t="s">
        <v>362</v>
      </c>
      <c r="E62" s="181" t="s">
        <v>4</v>
      </c>
      <c r="F62" s="178"/>
      <c r="G62" s="172"/>
      <c r="H62" s="275"/>
      <c r="I62" s="172"/>
      <c r="J62" s="110"/>
      <c r="K62" s="112" t="e">
        <f>+I62/J$660</f>
        <v>#DIV/0!</v>
      </c>
      <c r="L62" s="113"/>
    </row>
    <row r="63" spans="2:12" ht="13.5" thickBot="1" x14ac:dyDescent="0.25">
      <c r="B63" s="179"/>
      <c r="C63" s="175" t="s">
        <v>499</v>
      </c>
      <c r="D63" s="203" t="s">
        <v>363</v>
      </c>
      <c r="E63" s="183" t="s">
        <v>4</v>
      </c>
      <c r="F63" s="178"/>
      <c r="G63" s="172"/>
      <c r="H63" s="275"/>
      <c r="I63" s="172"/>
      <c r="J63" s="110"/>
      <c r="K63" s="112" t="e">
        <f>+I63/J$660</f>
        <v>#DIV/0!</v>
      </c>
      <c r="L63" s="113"/>
    </row>
    <row r="64" spans="2:12" ht="13.5" thickBot="1" x14ac:dyDescent="0.25">
      <c r="B64" s="136">
        <v>9</v>
      </c>
      <c r="C64" s="137"/>
      <c r="D64" s="138" t="s">
        <v>19</v>
      </c>
      <c r="E64" s="123"/>
      <c r="F64" s="147"/>
      <c r="G64" s="128"/>
      <c r="H64" s="278"/>
      <c r="I64" s="124"/>
      <c r="J64" s="125">
        <f>SUM(I66:I70)</f>
        <v>0</v>
      </c>
      <c r="K64" s="126"/>
      <c r="L64" s="127" t="e">
        <f>SUM(K66:K70)</f>
        <v>#DIV/0!</v>
      </c>
    </row>
    <row r="65" spans="2:12" ht="12.75" customHeight="1" x14ac:dyDescent="0.2">
      <c r="B65" s="179"/>
      <c r="C65" s="311" t="s">
        <v>469</v>
      </c>
      <c r="D65" s="312" t="s">
        <v>613</v>
      </c>
      <c r="E65" s="109"/>
      <c r="F65" s="109"/>
      <c r="G65" s="172"/>
      <c r="H65" s="275"/>
      <c r="I65" s="110"/>
      <c r="J65" s="139"/>
      <c r="K65" s="121"/>
      <c r="L65" s="122"/>
    </row>
    <row r="66" spans="2:12" x14ac:dyDescent="0.2">
      <c r="B66" s="179"/>
      <c r="C66" s="197" t="s">
        <v>616</v>
      </c>
      <c r="D66" s="188" t="s">
        <v>108</v>
      </c>
      <c r="E66" s="194" t="s">
        <v>4</v>
      </c>
      <c r="F66" s="178"/>
      <c r="G66" s="172"/>
      <c r="H66" s="275"/>
      <c r="I66" s="172"/>
      <c r="J66" s="110"/>
      <c r="K66" s="112" t="e">
        <f>+I66/J$660</f>
        <v>#DIV/0!</v>
      </c>
      <c r="L66" s="113"/>
    </row>
    <row r="67" spans="2:12" x14ac:dyDescent="0.2">
      <c r="B67" s="179"/>
      <c r="C67" s="197" t="s">
        <v>615</v>
      </c>
      <c r="D67" s="188" t="s">
        <v>109</v>
      </c>
      <c r="E67" s="194" t="s">
        <v>4</v>
      </c>
      <c r="F67" s="178"/>
      <c r="G67" s="172"/>
      <c r="H67" s="275"/>
      <c r="I67" s="172"/>
      <c r="J67" s="110"/>
      <c r="K67" s="112" t="e">
        <f>+I67/J$660</f>
        <v>#DIV/0!</v>
      </c>
      <c r="L67" s="113"/>
    </row>
    <row r="68" spans="2:12" ht="12.75" customHeight="1" x14ac:dyDescent="0.2">
      <c r="B68" s="179"/>
      <c r="C68" s="313" t="s">
        <v>500</v>
      </c>
      <c r="D68" s="314" t="s">
        <v>614</v>
      </c>
      <c r="E68" s="109"/>
      <c r="F68" s="178"/>
      <c r="G68" s="172"/>
      <c r="H68" s="275"/>
      <c r="I68" s="172"/>
      <c r="J68" s="110"/>
      <c r="K68" s="112"/>
      <c r="L68" s="113"/>
    </row>
    <row r="69" spans="2:12" x14ac:dyDescent="0.2">
      <c r="B69" s="179"/>
      <c r="C69" s="204" t="s">
        <v>617</v>
      </c>
      <c r="D69" s="188" t="s">
        <v>110</v>
      </c>
      <c r="E69" s="183" t="s">
        <v>3</v>
      </c>
      <c r="F69" s="178"/>
      <c r="G69" s="172"/>
      <c r="H69" s="275"/>
      <c r="I69" s="172"/>
      <c r="J69" s="110"/>
      <c r="K69" s="112" t="e">
        <f>+I69/J$660</f>
        <v>#DIV/0!</v>
      </c>
      <c r="L69" s="113"/>
    </row>
    <row r="70" spans="2:12" ht="13.5" thickBot="1" x14ac:dyDescent="0.25">
      <c r="B70" s="179"/>
      <c r="C70" s="204" t="s">
        <v>618</v>
      </c>
      <c r="D70" s="188" t="s">
        <v>111</v>
      </c>
      <c r="E70" s="183" t="s">
        <v>3</v>
      </c>
      <c r="F70" s="178"/>
      <c r="G70" s="172"/>
      <c r="H70" s="275"/>
      <c r="I70" s="172"/>
      <c r="J70" s="110"/>
      <c r="K70" s="112" t="e">
        <f>+I70/J$660</f>
        <v>#DIV/0!</v>
      </c>
      <c r="L70" s="113"/>
    </row>
    <row r="71" spans="2:12" ht="13.5" thickBot="1" x14ac:dyDescent="0.25">
      <c r="B71" s="136">
        <v>10</v>
      </c>
      <c r="C71" s="137"/>
      <c r="D71" s="138" t="s">
        <v>32</v>
      </c>
      <c r="E71" s="123"/>
      <c r="F71" s="147"/>
      <c r="G71" s="128"/>
      <c r="H71" s="278"/>
      <c r="I71" s="124"/>
      <c r="J71" s="125">
        <f>SUM(I72:I77)</f>
        <v>0</v>
      </c>
      <c r="K71" s="126"/>
      <c r="L71" s="127" t="e">
        <f>SUM(K72:K77)</f>
        <v>#DIV/0!</v>
      </c>
    </row>
    <row r="72" spans="2:12" ht="24" x14ac:dyDescent="0.2">
      <c r="B72" s="187"/>
      <c r="C72" s="175" t="s">
        <v>474</v>
      </c>
      <c r="D72" s="205" t="s">
        <v>328</v>
      </c>
      <c r="E72" s="177" t="s">
        <v>4</v>
      </c>
      <c r="F72" s="178"/>
      <c r="G72" s="172"/>
      <c r="H72" s="275"/>
      <c r="I72" s="172"/>
      <c r="J72" s="110"/>
      <c r="K72" s="112" t="e">
        <f t="shared" ref="K72:K77" si="3">+I72/J$660</f>
        <v>#DIV/0!</v>
      </c>
      <c r="L72" s="113"/>
    </row>
    <row r="73" spans="2:12" ht="24" x14ac:dyDescent="0.2">
      <c r="B73" s="187"/>
      <c r="C73" s="175" t="s">
        <v>477</v>
      </c>
      <c r="D73" s="205" t="s">
        <v>329</v>
      </c>
      <c r="E73" s="177" t="s">
        <v>4</v>
      </c>
      <c r="F73" s="178"/>
      <c r="G73" s="172"/>
      <c r="H73" s="275"/>
      <c r="I73" s="172"/>
      <c r="J73" s="110"/>
      <c r="K73" s="112" t="e">
        <f t="shared" si="3"/>
        <v>#DIV/0!</v>
      </c>
      <c r="L73" s="113"/>
    </row>
    <row r="74" spans="2:12" x14ac:dyDescent="0.2">
      <c r="B74" s="187"/>
      <c r="C74" s="175" t="s">
        <v>501</v>
      </c>
      <c r="D74" s="182" t="s">
        <v>49</v>
      </c>
      <c r="E74" s="177" t="s">
        <v>4</v>
      </c>
      <c r="F74" s="178"/>
      <c r="G74" s="172"/>
      <c r="H74" s="275"/>
      <c r="I74" s="172"/>
      <c r="J74" s="110"/>
      <c r="K74" s="112" t="e">
        <f t="shared" si="3"/>
        <v>#DIV/0!</v>
      </c>
      <c r="L74" s="113"/>
    </row>
    <row r="75" spans="2:12" ht="24" x14ac:dyDescent="0.2">
      <c r="B75" s="179"/>
      <c r="C75" s="175" t="s">
        <v>502</v>
      </c>
      <c r="D75" s="182" t="s">
        <v>325</v>
      </c>
      <c r="E75" s="177" t="s">
        <v>4</v>
      </c>
      <c r="F75" s="178"/>
      <c r="G75" s="172"/>
      <c r="H75" s="275"/>
      <c r="I75" s="172"/>
      <c r="J75" s="110"/>
      <c r="K75" s="112" t="e">
        <f t="shared" si="3"/>
        <v>#DIV/0!</v>
      </c>
      <c r="L75" s="113"/>
    </row>
    <row r="76" spans="2:12" x14ac:dyDescent="0.2">
      <c r="B76" s="179"/>
      <c r="C76" s="175" t="s">
        <v>619</v>
      </c>
      <c r="D76" s="182" t="s">
        <v>326</v>
      </c>
      <c r="E76" s="177" t="s">
        <v>4</v>
      </c>
      <c r="F76" s="178"/>
      <c r="G76" s="172"/>
      <c r="H76" s="275"/>
      <c r="I76" s="172"/>
      <c r="J76" s="110"/>
      <c r="K76" s="112" t="e">
        <f t="shared" si="3"/>
        <v>#DIV/0!</v>
      </c>
      <c r="L76" s="113"/>
    </row>
    <row r="77" spans="2:12" ht="13.5" thickBot="1" x14ac:dyDescent="0.25">
      <c r="B77" s="179"/>
      <c r="C77" s="175" t="s">
        <v>620</v>
      </c>
      <c r="D77" s="182" t="s">
        <v>112</v>
      </c>
      <c r="E77" s="183" t="s">
        <v>4</v>
      </c>
      <c r="F77" s="178"/>
      <c r="G77" s="172"/>
      <c r="H77" s="275"/>
      <c r="I77" s="172"/>
      <c r="J77" s="110"/>
      <c r="K77" s="112" t="e">
        <f t="shared" si="3"/>
        <v>#DIV/0!</v>
      </c>
      <c r="L77" s="113"/>
    </row>
    <row r="78" spans="2:12" ht="13.5" thickBot="1" x14ac:dyDescent="0.25">
      <c r="B78" s="136">
        <v>11</v>
      </c>
      <c r="C78" s="137"/>
      <c r="D78" s="138" t="s">
        <v>7</v>
      </c>
      <c r="E78" s="123"/>
      <c r="F78" s="147"/>
      <c r="G78" s="128"/>
      <c r="H78" s="278"/>
      <c r="I78" s="128"/>
      <c r="J78" s="125">
        <f>SUM(I79:I80)</f>
        <v>0</v>
      </c>
      <c r="K78" s="126"/>
      <c r="L78" s="127" t="e">
        <f>SUM(K79:K80)</f>
        <v>#DIV/0!</v>
      </c>
    </row>
    <row r="79" spans="2:12" x14ac:dyDescent="0.2">
      <c r="B79" s="187"/>
      <c r="C79" s="175" t="s">
        <v>461</v>
      </c>
      <c r="D79" s="202" t="s">
        <v>364</v>
      </c>
      <c r="E79" s="177" t="s">
        <v>4</v>
      </c>
      <c r="F79" s="178"/>
      <c r="G79" s="172"/>
      <c r="H79" s="275"/>
      <c r="I79" s="172"/>
      <c r="J79" s="110"/>
      <c r="K79" s="112" t="e">
        <f>+I79/J$660</f>
        <v>#DIV/0!</v>
      </c>
      <c r="L79" s="113"/>
    </row>
    <row r="80" spans="2:12" ht="13.5" thickBot="1" x14ac:dyDescent="0.25">
      <c r="B80" s="179"/>
      <c r="C80" s="175" t="s">
        <v>463</v>
      </c>
      <c r="D80" s="202" t="s">
        <v>365</v>
      </c>
      <c r="E80" s="177" t="s">
        <v>4</v>
      </c>
      <c r="F80" s="178"/>
      <c r="G80" s="172"/>
      <c r="H80" s="275"/>
      <c r="I80" s="172"/>
      <c r="J80" s="110"/>
      <c r="K80" s="112" t="e">
        <f>+I80/J$660</f>
        <v>#DIV/0!</v>
      </c>
      <c r="L80" s="113"/>
    </row>
    <row r="81" spans="2:12" ht="13.5" thickBot="1" x14ac:dyDescent="0.25">
      <c r="B81" s="136">
        <v>12</v>
      </c>
      <c r="C81" s="137"/>
      <c r="D81" s="138" t="s">
        <v>50</v>
      </c>
      <c r="E81" s="123"/>
      <c r="F81" s="191"/>
      <c r="G81" s="125"/>
      <c r="H81" s="279"/>
      <c r="I81" s="129"/>
      <c r="J81" s="125">
        <f>SUM(I82:I94)</f>
        <v>0</v>
      </c>
      <c r="K81" s="126"/>
      <c r="L81" s="127" t="e">
        <f>SUM(K82:K94)</f>
        <v>#DIV/0!</v>
      </c>
    </row>
    <row r="82" spans="2:12" ht="24" x14ac:dyDescent="0.2">
      <c r="B82" s="179"/>
      <c r="C82" s="175" t="s">
        <v>503</v>
      </c>
      <c r="D82" s="205" t="s">
        <v>376</v>
      </c>
      <c r="E82" s="177" t="s">
        <v>4</v>
      </c>
      <c r="F82" s="178"/>
      <c r="G82" s="172"/>
      <c r="H82" s="275"/>
      <c r="I82" s="172"/>
      <c r="J82" s="110"/>
      <c r="K82" s="112" t="e">
        <f t="shared" ref="K82:K94" si="4">+I82/J$660</f>
        <v>#DIV/0!</v>
      </c>
      <c r="L82" s="113"/>
    </row>
    <row r="83" spans="2:12" ht="24" x14ac:dyDescent="0.2">
      <c r="B83" s="179"/>
      <c r="C83" s="175" t="s">
        <v>467</v>
      </c>
      <c r="D83" s="205" t="s">
        <v>377</v>
      </c>
      <c r="E83" s="181" t="s">
        <v>4</v>
      </c>
      <c r="F83" s="178"/>
      <c r="G83" s="172"/>
      <c r="H83" s="275"/>
      <c r="I83" s="172"/>
      <c r="J83" s="110"/>
      <c r="K83" s="112" t="e">
        <f t="shared" si="4"/>
        <v>#DIV/0!</v>
      </c>
      <c r="L83" s="113"/>
    </row>
    <row r="84" spans="2:12" ht="24" x14ac:dyDescent="0.2">
      <c r="B84" s="179"/>
      <c r="C84" s="175" t="s">
        <v>472</v>
      </c>
      <c r="D84" s="206" t="s">
        <v>378</v>
      </c>
      <c r="E84" s="181" t="s">
        <v>4</v>
      </c>
      <c r="F84" s="178"/>
      <c r="G84" s="172"/>
      <c r="H84" s="275"/>
      <c r="I84" s="172"/>
      <c r="J84" s="110"/>
      <c r="K84" s="112" t="e">
        <f t="shared" si="4"/>
        <v>#DIV/0!</v>
      </c>
      <c r="L84" s="113"/>
    </row>
    <row r="85" spans="2:12" s="4" customFormat="1" ht="36" x14ac:dyDescent="0.2">
      <c r="B85" s="179"/>
      <c r="C85" s="175" t="s">
        <v>504</v>
      </c>
      <c r="D85" s="206" t="s">
        <v>409</v>
      </c>
      <c r="E85" s="181" t="s">
        <v>4</v>
      </c>
      <c r="F85" s="178"/>
      <c r="G85" s="172"/>
      <c r="H85" s="275"/>
      <c r="I85" s="172"/>
      <c r="J85" s="110"/>
      <c r="K85" s="112" t="e">
        <f t="shared" si="4"/>
        <v>#DIV/0!</v>
      </c>
      <c r="L85" s="113"/>
    </row>
    <row r="86" spans="2:12" s="4" customFormat="1" x14ac:dyDescent="0.2">
      <c r="B86" s="179"/>
      <c r="C86" s="175" t="s">
        <v>479</v>
      </c>
      <c r="D86" s="203" t="s">
        <v>379</v>
      </c>
      <c r="E86" s="181" t="s">
        <v>4</v>
      </c>
      <c r="F86" s="178"/>
      <c r="G86" s="172"/>
      <c r="H86" s="275"/>
      <c r="I86" s="172"/>
      <c r="J86" s="110"/>
      <c r="K86" s="112" t="e">
        <f t="shared" si="4"/>
        <v>#DIV/0!</v>
      </c>
      <c r="L86" s="113"/>
    </row>
    <row r="87" spans="2:12" s="4" customFormat="1" x14ac:dyDescent="0.2">
      <c r="B87" s="179"/>
      <c r="C87" s="175" t="s">
        <v>505</v>
      </c>
      <c r="D87" s="188" t="s">
        <v>380</v>
      </c>
      <c r="E87" s="181" t="s">
        <v>4</v>
      </c>
      <c r="F87" s="178"/>
      <c r="G87" s="172"/>
      <c r="H87" s="275"/>
      <c r="I87" s="172"/>
      <c r="J87" s="110"/>
      <c r="K87" s="112" t="e">
        <f t="shared" si="4"/>
        <v>#DIV/0!</v>
      </c>
      <c r="L87" s="113"/>
    </row>
    <row r="88" spans="2:12" s="4" customFormat="1" x14ac:dyDescent="0.2">
      <c r="B88" s="179"/>
      <c r="C88" s="175" t="s">
        <v>506</v>
      </c>
      <c r="D88" s="188" t="s">
        <v>381</v>
      </c>
      <c r="E88" s="181" t="s">
        <v>4</v>
      </c>
      <c r="F88" s="178"/>
      <c r="G88" s="172"/>
      <c r="H88" s="275"/>
      <c r="I88" s="172"/>
      <c r="J88" s="110"/>
      <c r="K88" s="112" t="e">
        <f t="shared" si="4"/>
        <v>#DIV/0!</v>
      </c>
      <c r="L88" s="113"/>
    </row>
    <row r="89" spans="2:12" s="4" customFormat="1" x14ac:dyDescent="0.2">
      <c r="B89" s="179"/>
      <c r="C89" s="175" t="s">
        <v>636</v>
      </c>
      <c r="D89" s="188" t="s">
        <v>382</v>
      </c>
      <c r="E89" s="181" t="s">
        <v>4</v>
      </c>
      <c r="F89" s="178"/>
      <c r="G89" s="172"/>
      <c r="H89" s="275"/>
      <c r="I89" s="172"/>
      <c r="J89" s="110"/>
      <c r="K89" s="112" t="e">
        <f t="shared" si="4"/>
        <v>#DIV/0!</v>
      </c>
      <c r="L89" s="113"/>
    </row>
    <row r="90" spans="2:12" s="4" customFormat="1" x14ac:dyDescent="0.2">
      <c r="B90" s="179"/>
      <c r="C90" s="175" t="s">
        <v>637</v>
      </c>
      <c r="D90" s="188" t="s">
        <v>383</v>
      </c>
      <c r="E90" s="181" t="s">
        <v>4</v>
      </c>
      <c r="F90" s="178"/>
      <c r="G90" s="172"/>
      <c r="H90" s="275"/>
      <c r="I90" s="172"/>
      <c r="J90" s="110"/>
      <c r="K90" s="112" t="e">
        <f t="shared" si="4"/>
        <v>#DIV/0!</v>
      </c>
      <c r="L90" s="113"/>
    </row>
    <row r="91" spans="2:12" s="4" customFormat="1" ht="36" x14ac:dyDescent="0.2">
      <c r="B91" s="179"/>
      <c r="C91" s="175" t="s">
        <v>388</v>
      </c>
      <c r="D91" s="206" t="s">
        <v>384</v>
      </c>
      <c r="E91" s="181" t="s">
        <v>4</v>
      </c>
      <c r="F91" s="178"/>
      <c r="G91" s="172"/>
      <c r="H91" s="275"/>
      <c r="I91" s="172"/>
      <c r="J91" s="110"/>
      <c r="K91" s="112" t="e">
        <f t="shared" si="4"/>
        <v>#DIV/0!</v>
      </c>
      <c r="L91" s="113"/>
    </row>
    <row r="92" spans="2:12" s="4" customFormat="1" x14ac:dyDescent="0.2">
      <c r="B92" s="179"/>
      <c r="C92" s="175" t="s">
        <v>389</v>
      </c>
      <c r="D92" s="188" t="s">
        <v>385</v>
      </c>
      <c r="E92" s="181" t="s">
        <v>4</v>
      </c>
      <c r="F92" s="178"/>
      <c r="G92" s="172"/>
      <c r="H92" s="275"/>
      <c r="I92" s="172"/>
      <c r="J92" s="110"/>
      <c r="K92" s="112" t="e">
        <f t="shared" si="4"/>
        <v>#DIV/0!</v>
      </c>
      <c r="L92" s="113"/>
    </row>
    <row r="93" spans="2:12" s="4" customFormat="1" x14ac:dyDescent="0.2">
      <c r="B93" s="179"/>
      <c r="C93" s="175" t="s">
        <v>390</v>
      </c>
      <c r="D93" s="188" t="s">
        <v>386</v>
      </c>
      <c r="E93" s="181" t="s">
        <v>4</v>
      </c>
      <c r="F93" s="178"/>
      <c r="G93" s="172"/>
      <c r="H93" s="275"/>
      <c r="I93" s="172"/>
      <c r="J93" s="110"/>
      <c r="K93" s="112" t="e">
        <f t="shared" si="4"/>
        <v>#DIV/0!</v>
      </c>
      <c r="L93" s="113"/>
    </row>
    <row r="94" spans="2:12" s="4" customFormat="1" ht="13.5" thickBot="1" x14ac:dyDescent="0.25">
      <c r="B94" s="179"/>
      <c r="C94" s="175" t="s">
        <v>391</v>
      </c>
      <c r="D94" s="207" t="s">
        <v>387</v>
      </c>
      <c r="E94" s="181" t="s">
        <v>4</v>
      </c>
      <c r="F94" s="178"/>
      <c r="G94" s="172"/>
      <c r="H94" s="275"/>
      <c r="I94" s="172"/>
      <c r="J94" s="110"/>
      <c r="K94" s="112" t="e">
        <f t="shared" si="4"/>
        <v>#DIV/0!</v>
      </c>
      <c r="L94" s="113"/>
    </row>
    <row r="95" spans="2:12" ht="13.5" thickBot="1" x14ac:dyDescent="0.25">
      <c r="B95" s="136">
        <v>13</v>
      </c>
      <c r="C95" s="137"/>
      <c r="D95" s="138" t="s">
        <v>21</v>
      </c>
      <c r="E95" s="123"/>
      <c r="F95" s="147"/>
      <c r="G95" s="128"/>
      <c r="H95" s="278"/>
      <c r="I95" s="128"/>
      <c r="J95" s="125">
        <f>SUM(I96:I98)</f>
        <v>0</v>
      </c>
      <c r="K95" s="126"/>
      <c r="L95" s="127" t="e">
        <f>SUM(K96:K98)</f>
        <v>#DIV/0!</v>
      </c>
    </row>
    <row r="96" spans="2:12" x14ac:dyDescent="0.2">
      <c r="B96" s="174"/>
      <c r="C96" s="175" t="s">
        <v>465</v>
      </c>
      <c r="D96" s="202" t="s">
        <v>51</v>
      </c>
      <c r="E96" s="177" t="s">
        <v>48</v>
      </c>
      <c r="F96" s="178"/>
      <c r="G96" s="172"/>
      <c r="H96" s="275"/>
      <c r="I96" s="172"/>
      <c r="J96" s="110"/>
      <c r="K96" s="112" t="e">
        <f>+I96/J$660</f>
        <v>#DIV/0!</v>
      </c>
      <c r="L96" s="113"/>
    </row>
    <row r="97" spans="2:12" x14ac:dyDescent="0.2">
      <c r="B97" s="174"/>
      <c r="C97" s="184" t="s">
        <v>476</v>
      </c>
      <c r="D97" s="188" t="s">
        <v>406</v>
      </c>
      <c r="E97" s="181" t="s">
        <v>48</v>
      </c>
      <c r="F97" s="178"/>
      <c r="G97" s="172"/>
      <c r="H97" s="275"/>
      <c r="I97" s="172"/>
      <c r="J97" s="110"/>
      <c r="K97" s="112" t="e">
        <f>+I97/J$660</f>
        <v>#DIV/0!</v>
      </c>
      <c r="L97" s="113"/>
    </row>
    <row r="98" spans="2:12" ht="13.5" thickBot="1" x14ac:dyDescent="0.25">
      <c r="B98" s="174"/>
      <c r="C98" s="204" t="s">
        <v>507</v>
      </c>
      <c r="D98" s="203" t="s">
        <v>407</v>
      </c>
      <c r="E98" s="183" t="s">
        <v>48</v>
      </c>
      <c r="F98" s="178"/>
      <c r="G98" s="172"/>
      <c r="H98" s="275"/>
      <c r="I98" s="172"/>
      <c r="J98" s="110"/>
      <c r="K98" s="112" t="e">
        <f>+I98/J$660</f>
        <v>#DIV/0!</v>
      </c>
      <c r="L98" s="113"/>
    </row>
    <row r="99" spans="2:12" ht="13.5" thickBot="1" x14ac:dyDescent="0.25">
      <c r="B99" s="136">
        <v>14</v>
      </c>
      <c r="C99" s="137"/>
      <c r="D99" s="138" t="s">
        <v>52</v>
      </c>
      <c r="E99" s="123"/>
      <c r="F99" s="191"/>
      <c r="G99" s="125"/>
      <c r="H99" s="279"/>
      <c r="I99" s="130"/>
      <c r="J99" s="131">
        <f>SUM(I100:I192)</f>
        <v>0</v>
      </c>
      <c r="K99" s="132"/>
      <c r="L99" s="127" t="e">
        <f>SUM(K100:K192)</f>
        <v>#DIV/0!</v>
      </c>
    </row>
    <row r="100" spans="2:12" x14ac:dyDescent="0.2">
      <c r="B100" s="208"/>
      <c r="C100" s="209" t="s">
        <v>508</v>
      </c>
      <c r="D100" s="210" t="s">
        <v>525</v>
      </c>
      <c r="E100" s="211"/>
      <c r="F100" s="212"/>
      <c r="G100" s="245"/>
      <c r="H100" s="280"/>
      <c r="I100" s="213"/>
      <c r="J100" s="140"/>
      <c r="K100" s="141"/>
      <c r="L100" s="142"/>
    </row>
    <row r="101" spans="2:12" x14ac:dyDescent="0.2">
      <c r="B101" s="179"/>
      <c r="C101" s="184" t="s">
        <v>526</v>
      </c>
      <c r="D101" s="180" t="s">
        <v>527</v>
      </c>
      <c r="E101" s="177" t="s">
        <v>4</v>
      </c>
      <c r="F101" s="178"/>
      <c r="G101" s="271"/>
      <c r="H101" s="275"/>
      <c r="I101" s="214"/>
      <c r="J101" s="105"/>
      <c r="K101" s="112" t="e">
        <f>+I101/J$660</f>
        <v>#DIV/0!</v>
      </c>
      <c r="L101" s="113"/>
    </row>
    <row r="102" spans="2:12" x14ac:dyDescent="0.2">
      <c r="B102" s="179"/>
      <c r="C102" s="184" t="s">
        <v>528</v>
      </c>
      <c r="D102" s="180" t="s">
        <v>529</v>
      </c>
      <c r="E102" s="177" t="s">
        <v>4</v>
      </c>
      <c r="F102" s="178"/>
      <c r="G102" s="271"/>
      <c r="H102" s="275"/>
      <c r="I102" s="214"/>
      <c r="J102" s="105"/>
      <c r="K102" s="112" t="e">
        <f>+I102/J$660</f>
        <v>#DIV/0!</v>
      </c>
      <c r="L102" s="113"/>
    </row>
    <row r="103" spans="2:12" x14ac:dyDescent="0.2">
      <c r="B103" s="179"/>
      <c r="C103" s="184" t="s">
        <v>530</v>
      </c>
      <c r="D103" s="180" t="s">
        <v>531</v>
      </c>
      <c r="E103" s="177" t="s">
        <v>4</v>
      </c>
      <c r="F103" s="178"/>
      <c r="G103" s="271"/>
      <c r="H103" s="275"/>
      <c r="I103" s="214"/>
      <c r="J103" s="105"/>
      <c r="K103" s="112" t="e">
        <f>+I103/J$660</f>
        <v>#DIV/0!</v>
      </c>
      <c r="L103" s="113"/>
    </row>
    <row r="104" spans="2:12" x14ac:dyDescent="0.2">
      <c r="B104" s="179"/>
      <c r="C104" s="184" t="s">
        <v>532</v>
      </c>
      <c r="D104" s="180" t="s">
        <v>533</v>
      </c>
      <c r="E104" s="177" t="s">
        <v>4</v>
      </c>
      <c r="F104" s="178"/>
      <c r="G104" s="271"/>
      <c r="H104" s="275"/>
      <c r="I104" s="214"/>
      <c r="J104" s="105"/>
      <c r="K104" s="112" t="e">
        <f>+I104/J$660</f>
        <v>#DIV/0!</v>
      </c>
      <c r="L104" s="113"/>
    </row>
    <row r="105" spans="2:12" ht="24" x14ac:dyDescent="0.2">
      <c r="B105" s="179"/>
      <c r="C105" s="215" t="s">
        <v>466</v>
      </c>
      <c r="D105" s="216" t="s">
        <v>534</v>
      </c>
      <c r="E105" s="181"/>
      <c r="F105" s="178"/>
      <c r="G105" s="172"/>
      <c r="H105" s="275"/>
      <c r="I105" s="214"/>
      <c r="J105" s="105"/>
      <c r="K105" s="143"/>
      <c r="L105" s="113"/>
    </row>
    <row r="106" spans="2:12" x14ac:dyDescent="0.2">
      <c r="B106" s="179"/>
      <c r="C106" s="184" t="s">
        <v>535</v>
      </c>
      <c r="D106" s="180" t="s">
        <v>536</v>
      </c>
      <c r="E106" s="177" t="s">
        <v>496</v>
      </c>
      <c r="F106" s="178"/>
      <c r="G106" s="271"/>
      <c r="H106" s="275"/>
      <c r="I106" s="214"/>
      <c r="J106" s="105"/>
      <c r="K106" s="112" t="e">
        <f t="shared" ref="K106:K116" si="5">+I106/J$660</f>
        <v>#DIV/0!</v>
      </c>
      <c r="L106" s="113"/>
    </row>
    <row r="107" spans="2:12" x14ac:dyDescent="0.2">
      <c r="B107" s="179"/>
      <c r="C107" s="184" t="s">
        <v>537</v>
      </c>
      <c r="D107" s="180" t="s">
        <v>538</v>
      </c>
      <c r="E107" s="177" t="s">
        <v>496</v>
      </c>
      <c r="F107" s="178"/>
      <c r="G107" s="271"/>
      <c r="H107" s="275"/>
      <c r="I107" s="214"/>
      <c r="J107" s="105"/>
      <c r="K107" s="112" t="e">
        <f t="shared" si="5"/>
        <v>#DIV/0!</v>
      </c>
      <c r="L107" s="113"/>
    </row>
    <row r="108" spans="2:12" x14ac:dyDescent="0.2">
      <c r="B108" s="179"/>
      <c r="C108" s="184" t="s">
        <v>539</v>
      </c>
      <c r="D108" s="180" t="s">
        <v>540</v>
      </c>
      <c r="E108" s="177" t="s">
        <v>496</v>
      </c>
      <c r="F108" s="178"/>
      <c r="G108" s="271"/>
      <c r="H108" s="275"/>
      <c r="I108" s="214"/>
      <c r="J108" s="105"/>
      <c r="K108" s="112" t="e">
        <f t="shared" si="5"/>
        <v>#DIV/0!</v>
      </c>
      <c r="L108" s="113"/>
    </row>
    <row r="109" spans="2:12" x14ac:dyDescent="0.2">
      <c r="B109" s="179"/>
      <c r="C109" s="184" t="s">
        <v>541</v>
      </c>
      <c r="D109" s="180" t="s">
        <v>542</v>
      </c>
      <c r="E109" s="177" t="s">
        <v>496</v>
      </c>
      <c r="F109" s="178"/>
      <c r="G109" s="271"/>
      <c r="H109" s="275"/>
      <c r="I109" s="214"/>
      <c r="J109" s="105"/>
      <c r="K109" s="112" t="e">
        <f t="shared" si="5"/>
        <v>#DIV/0!</v>
      </c>
      <c r="L109" s="113"/>
    </row>
    <row r="110" spans="2:12" x14ac:dyDescent="0.2">
      <c r="B110" s="179"/>
      <c r="C110" s="184" t="s">
        <v>543</v>
      </c>
      <c r="D110" s="180" t="s">
        <v>544</v>
      </c>
      <c r="E110" s="177" t="s">
        <v>496</v>
      </c>
      <c r="F110" s="178"/>
      <c r="G110" s="271"/>
      <c r="H110" s="275"/>
      <c r="I110" s="214"/>
      <c r="J110" s="105"/>
      <c r="K110" s="112" t="e">
        <f t="shared" si="5"/>
        <v>#DIV/0!</v>
      </c>
      <c r="L110" s="113"/>
    </row>
    <row r="111" spans="2:12" x14ac:dyDescent="0.2">
      <c r="B111" s="179"/>
      <c r="C111" s="184" t="s">
        <v>545</v>
      </c>
      <c r="D111" s="180" t="s">
        <v>546</v>
      </c>
      <c r="E111" s="177" t="s">
        <v>496</v>
      </c>
      <c r="F111" s="178"/>
      <c r="G111" s="271"/>
      <c r="H111" s="275"/>
      <c r="I111" s="214"/>
      <c r="J111" s="105"/>
      <c r="K111" s="112" t="e">
        <f t="shared" si="5"/>
        <v>#DIV/0!</v>
      </c>
      <c r="L111" s="113"/>
    </row>
    <row r="112" spans="2:12" hidden="1" x14ac:dyDescent="0.2">
      <c r="B112" s="179"/>
      <c r="C112" s="184" t="s">
        <v>547</v>
      </c>
      <c r="D112" s="180" t="s">
        <v>548</v>
      </c>
      <c r="E112" s="177" t="s">
        <v>496</v>
      </c>
      <c r="F112" s="178"/>
      <c r="G112" s="271"/>
      <c r="H112" s="275"/>
      <c r="I112" s="214"/>
      <c r="J112" s="105"/>
      <c r="K112" s="112" t="e">
        <f t="shared" si="5"/>
        <v>#DIV/0!</v>
      </c>
      <c r="L112" s="113"/>
    </row>
    <row r="113" spans="2:12" x14ac:dyDescent="0.2">
      <c r="B113" s="179"/>
      <c r="C113" s="184" t="s">
        <v>549</v>
      </c>
      <c r="D113" s="180" t="s">
        <v>550</v>
      </c>
      <c r="E113" s="177" t="s">
        <v>496</v>
      </c>
      <c r="F113" s="178"/>
      <c r="G113" s="271"/>
      <c r="H113" s="275"/>
      <c r="I113" s="214"/>
      <c r="J113" s="105"/>
      <c r="K113" s="112" t="e">
        <f t="shared" si="5"/>
        <v>#DIV/0!</v>
      </c>
      <c r="L113" s="113"/>
    </row>
    <row r="114" spans="2:12" x14ac:dyDescent="0.2">
      <c r="B114" s="179"/>
      <c r="C114" s="184" t="s">
        <v>551</v>
      </c>
      <c r="D114" s="180" t="s">
        <v>552</v>
      </c>
      <c r="E114" s="177" t="s">
        <v>496</v>
      </c>
      <c r="F114" s="178"/>
      <c r="G114" s="271"/>
      <c r="H114" s="275"/>
      <c r="I114" s="214"/>
      <c r="J114" s="105"/>
      <c r="K114" s="112" t="e">
        <f t="shared" si="5"/>
        <v>#DIV/0!</v>
      </c>
      <c r="L114" s="113"/>
    </row>
    <row r="115" spans="2:12" x14ac:dyDescent="0.2">
      <c r="B115" s="179"/>
      <c r="C115" s="184" t="s">
        <v>553</v>
      </c>
      <c r="D115" s="180" t="s">
        <v>554</v>
      </c>
      <c r="E115" s="177" t="s">
        <v>496</v>
      </c>
      <c r="F115" s="178"/>
      <c r="G115" s="271"/>
      <c r="H115" s="275"/>
      <c r="I115" s="214"/>
      <c r="J115" s="105"/>
      <c r="K115" s="112" t="e">
        <f t="shared" si="5"/>
        <v>#DIV/0!</v>
      </c>
      <c r="L115" s="113"/>
    </row>
    <row r="116" spans="2:12" x14ac:dyDescent="0.2">
      <c r="B116" s="179"/>
      <c r="C116" s="184" t="s">
        <v>555</v>
      </c>
      <c r="D116" s="180" t="s">
        <v>556</v>
      </c>
      <c r="E116" s="177" t="s">
        <v>496</v>
      </c>
      <c r="F116" s="178"/>
      <c r="G116" s="271"/>
      <c r="H116" s="275"/>
      <c r="I116" s="214"/>
      <c r="J116" s="105"/>
      <c r="K116" s="112" t="e">
        <f t="shared" si="5"/>
        <v>#DIV/0!</v>
      </c>
      <c r="L116" s="113"/>
    </row>
    <row r="117" spans="2:12" x14ac:dyDescent="0.2">
      <c r="B117" s="179"/>
      <c r="C117" s="215" t="s">
        <v>471</v>
      </c>
      <c r="D117" s="216" t="s">
        <v>557</v>
      </c>
      <c r="E117" s="181"/>
      <c r="F117" s="178"/>
      <c r="G117" s="172"/>
      <c r="H117" s="275"/>
      <c r="I117" s="214"/>
      <c r="J117" s="105"/>
      <c r="K117" s="143"/>
      <c r="L117" s="113"/>
    </row>
    <row r="118" spans="2:12" x14ac:dyDescent="0.2">
      <c r="B118" s="179"/>
      <c r="C118" s="184" t="s">
        <v>558</v>
      </c>
      <c r="D118" s="180" t="s">
        <v>559</v>
      </c>
      <c r="E118" s="177" t="s">
        <v>496</v>
      </c>
      <c r="F118" s="178"/>
      <c r="G118" s="172"/>
      <c r="H118" s="275"/>
      <c r="I118" s="214"/>
      <c r="J118" s="105"/>
      <c r="K118" s="112" t="e">
        <f t="shared" ref="K118:K125" si="6">+I118/J$660</f>
        <v>#DIV/0!</v>
      </c>
      <c r="L118" s="113"/>
    </row>
    <row r="119" spans="2:12" x14ac:dyDescent="0.2">
      <c r="B119" s="179"/>
      <c r="C119" s="184" t="s">
        <v>560</v>
      </c>
      <c r="D119" s="180" t="s">
        <v>561</v>
      </c>
      <c r="E119" s="177" t="s">
        <v>496</v>
      </c>
      <c r="F119" s="178"/>
      <c r="G119" s="172"/>
      <c r="H119" s="275"/>
      <c r="I119" s="214"/>
      <c r="J119" s="105"/>
      <c r="K119" s="112" t="e">
        <f t="shared" si="6"/>
        <v>#DIV/0!</v>
      </c>
      <c r="L119" s="113"/>
    </row>
    <row r="120" spans="2:12" x14ac:dyDescent="0.2">
      <c r="B120" s="179"/>
      <c r="C120" s="184" t="s">
        <v>562</v>
      </c>
      <c r="D120" s="180" t="s">
        <v>563</v>
      </c>
      <c r="E120" s="177" t="s">
        <v>496</v>
      </c>
      <c r="F120" s="178"/>
      <c r="G120" s="172"/>
      <c r="H120" s="275"/>
      <c r="I120" s="214"/>
      <c r="J120" s="105"/>
      <c r="K120" s="112" t="e">
        <f t="shared" si="6"/>
        <v>#DIV/0!</v>
      </c>
      <c r="L120" s="113"/>
    </row>
    <row r="121" spans="2:12" x14ac:dyDescent="0.2">
      <c r="B121" s="179"/>
      <c r="C121" s="184" t="s">
        <v>564</v>
      </c>
      <c r="D121" s="180" t="s">
        <v>565</v>
      </c>
      <c r="E121" s="177" t="s">
        <v>496</v>
      </c>
      <c r="F121" s="178"/>
      <c r="G121" s="172"/>
      <c r="H121" s="275"/>
      <c r="I121" s="214"/>
      <c r="J121" s="105"/>
      <c r="K121" s="112" t="e">
        <f t="shared" si="6"/>
        <v>#DIV/0!</v>
      </c>
      <c r="L121" s="113"/>
    </row>
    <row r="122" spans="2:12" x14ac:dyDescent="0.2">
      <c r="B122" s="179"/>
      <c r="C122" s="184" t="s">
        <v>566</v>
      </c>
      <c r="D122" s="180" t="s">
        <v>567</v>
      </c>
      <c r="E122" s="177" t="s">
        <v>496</v>
      </c>
      <c r="F122" s="178"/>
      <c r="G122" s="172"/>
      <c r="H122" s="275"/>
      <c r="I122" s="214"/>
      <c r="J122" s="105"/>
      <c r="K122" s="112" t="e">
        <f t="shared" si="6"/>
        <v>#DIV/0!</v>
      </c>
      <c r="L122" s="113"/>
    </row>
    <row r="123" spans="2:12" x14ac:dyDescent="0.2">
      <c r="B123" s="179"/>
      <c r="C123" s="184" t="s">
        <v>568</v>
      </c>
      <c r="D123" s="180" t="s">
        <v>569</v>
      </c>
      <c r="E123" s="177" t="s">
        <v>496</v>
      </c>
      <c r="F123" s="178"/>
      <c r="G123" s="172"/>
      <c r="H123" s="275"/>
      <c r="I123" s="214"/>
      <c r="J123" s="105"/>
      <c r="K123" s="112" t="e">
        <f t="shared" si="6"/>
        <v>#DIV/0!</v>
      </c>
      <c r="L123" s="113"/>
    </row>
    <row r="124" spans="2:12" x14ac:dyDescent="0.2">
      <c r="B124" s="179"/>
      <c r="C124" s="184" t="s">
        <v>570</v>
      </c>
      <c r="D124" s="180" t="s">
        <v>569</v>
      </c>
      <c r="E124" s="177" t="s">
        <v>496</v>
      </c>
      <c r="F124" s="178"/>
      <c r="G124" s="172"/>
      <c r="H124" s="275"/>
      <c r="I124" s="214"/>
      <c r="J124" s="105"/>
      <c r="K124" s="112" t="e">
        <f t="shared" si="6"/>
        <v>#DIV/0!</v>
      </c>
      <c r="L124" s="113"/>
    </row>
    <row r="125" spans="2:12" x14ac:dyDescent="0.2">
      <c r="B125" s="179"/>
      <c r="C125" s="184" t="s">
        <v>571</v>
      </c>
      <c r="D125" s="180" t="s">
        <v>572</v>
      </c>
      <c r="E125" s="177" t="s">
        <v>496</v>
      </c>
      <c r="F125" s="178"/>
      <c r="G125" s="172"/>
      <c r="H125" s="275"/>
      <c r="I125" s="214"/>
      <c r="J125" s="105"/>
      <c r="K125" s="112" t="e">
        <f t="shared" si="6"/>
        <v>#DIV/0!</v>
      </c>
      <c r="L125" s="113"/>
    </row>
    <row r="126" spans="2:12" ht="48" x14ac:dyDescent="0.2">
      <c r="B126" s="174"/>
      <c r="C126" s="215" t="s">
        <v>621</v>
      </c>
      <c r="D126" s="216" t="s">
        <v>643</v>
      </c>
      <c r="E126" s="181"/>
      <c r="F126" s="178"/>
      <c r="G126" s="172"/>
      <c r="H126" s="275"/>
      <c r="I126" s="214"/>
      <c r="J126" s="105"/>
      <c r="K126" s="143"/>
      <c r="L126" s="113"/>
    </row>
    <row r="127" spans="2:12" x14ac:dyDescent="0.2">
      <c r="B127" s="174"/>
      <c r="C127" s="184" t="s">
        <v>573</v>
      </c>
      <c r="D127" s="180" t="s">
        <v>574</v>
      </c>
      <c r="E127" s="177" t="s">
        <v>496</v>
      </c>
      <c r="F127" s="178"/>
      <c r="G127" s="271"/>
      <c r="H127" s="275"/>
      <c r="I127" s="214"/>
      <c r="J127" s="105"/>
      <c r="K127" s="112" t="e">
        <f t="shared" ref="K127:K144" si="7">+I127/J$660</f>
        <v>#DIV/0!</v>
      </c>
      <c r="L127" s="113"/>
    </row>
    <row r="128" spans="2:12" x14ac:dyDescent="0.2">
      <c r="B128" s="174"/>
      <c r="C128" s="184" t="s">
        <v>638</v>
      </c>
      <c r="D128" s="180" t="s">
        <v>574</v>
      </c>
      <c r="E128" s="177" t="s">
        <v>496</v>
      </c>
      <c r="F128" s="178"/>
      <c r="G128" s="271"/>
      <c r="H128" s="275"/>
      <c r="I128" s="214"/>
      <c r="J128" s="105"/>
      <c r="K128" s="112" t="e">
        <f t="shared" si="7"/>
        <v>#DIV/0!</v>
      </c>
      <c r="L128" s="113"/>
    </row>
    <row r="129" spans="2:12" x14ac:dyDescent="0.2">
      <c r="B129" s="174"/>
      <c r="C129" s="184" t="s">
        <v>575</v>
      </c>
      <c r="D129" s="180" t="s">
        <v>574</v>
      </c>
      <c r="E129" s="177" t="s">
        <v>496</v>
      </c>
      <c r="F129" s="178"/>
      <c r="G129" s="271"/>
      <c r="H129" s="275"/>
      <c r="I129" s="214"/>
      <c r="J129" s="105"/>
      <c r="K129" s="112" t="e">
        <f t="shared" si="7"/>
        <v>#DIV/0!</v>
      </c>
      <c r="L129" s="113"/>
    </row>
    <row r="130" spans="2:12" x14ac:dyDescent="0.2">
      <c r="B130" s="174"/>
      <c r="C130" s="184" t="s">
        <v>576</v>
      </c>
      <c r="D130" s="180" t="s">
        <v>574</v>
      </c>
      <c r="E130" s="177" t="s">
        <v>496</v>
      </c>
      <c r="F130" s="178"/>
      <c r="G130" s="271"/>
      <c r="H130" s="275"/>
      <c r="I130" s="214"/>
      <c r="J130" s="105"/>
      <c r="K130" s="112" t="e">
        <f t="shared" si="7"/>
        <v>#DIV/0!</v>
      </c>
      <c r="L130" s="113"/>
    </row>
    <row r="131" spans="2:12" x14ac:dyDescent="0.2">
      <c r="B131" s="174"/>
      <c r="C131" s="184" t="s">
        <v>577</v>
      </c>
      <c r="D131" s="180" t="s">
        <v>574</v>
      </c>
      <c r="E131" s="177" t="s">
        <v>496</v>
      </c>
      <c r="F131" s="178"/>
      <c r="G131" s="271"/>
      <c r="H131" s="275"/>
      <c r="I131" s="214"/>
      <c r="J131" s="105"/>
      <c r="K131" s="112" t="e">
        <f t="shared" si="7"/>
        <v>#DIV/0!</v>
      </c>
      <c r="L131" s="113"/>
    </row>
    <row r="132" spans="2:12" x14ac:dyDescent="0.2">
      <c r="B132" s="174"/>
      <c r="C132" s="184" t="s">
        <v>578</v>
      </c>
      <c r="D132" s="180" t="s">
        <v>574</v>
      </c>
      <c r="E132" s="177" t="s">
        <v>496</v>
      </c>
      <c r="F132" s="178"/>
      <c r="G132" s="271"/>
      <c r="H132" s="275"/>
      <c r="I132" s="214"/>
      <c r="J132" s="105"/>
      <c r="K132" s="112" t="e">
        <f t="shared" si="7"/>
        <v>#DIV/0!</v>
      </c>
      <c r="L132" s="113"/>
    </row>
    <row r="133" spans="2:12" x14ac:dyDescent="0.2">
      <c r="B133" s="174"/>
      <c r="C133" s="184" t="s">
        <v>579</v>
      </c>
      <c r="D133" s="180" t="s">
        <v>574</v>
      </c>
      <c r="E133" s="177" t="s">
        <v>496</v>
      </c>
      <c r="F133" s="178"/>
      <c r="G133" s="271"/>
      <c r="H133" s="275"/>
      <c r="I133" s="214"/>
      <c r="J133" s="105"/>
      <c r="K133" s="112" t="e">
        <f t="shared" si="7"/>
        <v>#DIV/0!</v>
      </c>
      <c r="L133" s="113"/>
    </row>
    <row r="134" spans="2:12" x14ac:dyDescent="0.2">
      <c r="B134" s="174"/>
      <c r="C134" s="184" t="s">
        <v>580</v>
      </c>
      <c r="D134" s="180" t="s">
        <v>574</v>
      </c>
      <c r="E134" s="177" t="s">
        <v>496</v>
      </c>
      <c r="F134" s="178"/>
      <c r="G134" s="271"/>
      <c r="H134" s="275"/>
      <c r="I134" s="214"/>
      <c r="J134" s="105"/>
      <c r="K134" s="112" t="e">
        <f t="shared" si="7"/>
        <v>#DIV/0!</v>
      </c>
      <c r="L134" s="113"/>
    </row>
    <row r="135" spans="2:12" x14ac:dyDescent="0.2">
      <c r="B135" s="174"/>
      <c r="C135" s="184" t="s">
        <v>581</v>
      </c>
      <c r="D135" s="180" t="s">
        <v>574</v>
      </c>
      <c r="E135" s="177" t="s">
        <v>496</v>
      </c>
      <c r="F135" s="178"/>
      <c r="G135" s="271"/>
      <c r="H135" s="275"/>
      <c r="I135" s="214"/>
      <c r="J135" s="105"/>
      <c r="K135" s="112" t="e">
        <f t="shared" si="7"/>
        <v>#DIV/0!</v>
      </c>
      <c r="L135" s="113"/>
    </row>
    <row r="136" spans="2:12" x14ac:dyDescent="0.2">
      <c r="B136" s="174"/>
      <c r="C136" s="184" t="s">
        <v>582</v>
      </c>
      <c r="D136" s="180" t="s">
        <v>574</v>
      </c>
      <c r="E136" s="177" t="s">
        <v>496</v>
      </c>
      <c r="F136" s="178"/>
      <c r="G136" s="271"/>
      <c r="H136" s="275"/>
      <c r="I136" s="214"/>
      <c r="J136" s="105"/>
      <c r="K136" s="112" t="e">
        <f t="shared" si="7"/>
        <v>#DIV/0!</v>
      </c>
      <c r="L136" s="113"/>
    </row>
    <row r="137" spans="2:12" s="295" customFormat="1" x14ac:dyDescent="0.2">
      <c r="B137" s="174"/>
      <c r="C137" s="184" t="s">
        <v>1104</v>
      </c>
      <c r="D137" s="180" t="s">
        <v>574</v>
      </c>
      <c r="E137" s="177" t="s">
        <v>496</v>
      </c>
      <c r="F137" s="178"/>
      <c r="G137" s="271"/>
      <c r="H137" s="275"/>
      <c r="I137" s="214"/>
      <c r="J137" s="105"/>
      <c r="K137" s="112" t="e">
        <f t="shared" si="7"/>
        <v>#DIV/0!</v>
      </c>
      <c r="L137" s="113"/>
    </row>
    <row r="138" spans="2:12" x14ac:dyDescent="0.2">
      <c r="B138" s="174"/>
      <c r="C138" s="184" t="s">
        <v>583</v>
      </c>
      <c r="D138" s="180" t="s">
        <v>574</v>
      </c>
      <c r="E138" s="177" t="s">
        <v>496</v>
      </c>
      <c r="F138" s="178"/>
      <c r="G138" s="271"/>
      <c r="H138" s="275"/>
      <c r="I138" s="214"/>
      <c r="J138" s="105"/>
      <c r="K138" s="112" t="e">
        <f t="shared" si="7"/>
        <v>#DIV/0!</v>
      </c>
      <c r="L138" s="113"/>
    </row>
    <row r="139" spans="2:12" x14ac:dyDescent="0.2">
      <c r="B139" s="174"/>
      <c r="C139" s="184" t="s">
        <v>584</v>
      </c>
      <c r="D139" s="180" t="s">
        <v>574</v>
      </c>
      <c r="E139" s="177" t="s">
        <v>496</v>
      </c>
      <c r="F139" s="178"/>
      <c r="G139" s="271"/>
      <c r="H139" s="275"/>
      <c r="I139" s="214"/>
      <c r="J139" s="105"/>
      <c r="K139" s="112" t="e">
        <f t="shared" si="7"/>
        <v>#DIV/0!</v>
      </c>
      <c r="L139" s="113"/>
    </row>
    <row r="140" spans="2:12" s="295" customFormat="1" x14ac:dyDescent="0.2">
      <c r="B140" s="174"/>
      <c r="C140" s="184" t="s">
        <v>1105</v>
      </c>
      <c r="D140" s="180" t="s">
        <v>574</v>
      </c>
      <c r="E140" s="177" t="s">
        <v>496</v>
      </c>
      <c r="F140" s="178"/>
      <c r="G140" s="271"/>
      <c r="H140" s="275"/>
      <c r="I140" s="214"/>
      <c r="J140" s="105"/>
      <c r="K140" s="112" t="e">
        <f t="shared" si="7"/>
        <v>#DIV/0!</v>
      </c>
      <c r="L140" s="113"/>
    </row>
    <row r="141" spans="2:12" x14ac:dyDescent="0.2">
      <c r="B141" s="174"/>
      <c r="C141" s="184" t="s">
        <v>585</v>
      </c>
      <c r="D141" s="180" t="s">
        <v>574</v>
      </c>
      <c r="E141" s="177" t="s">
        <v>496</v>
      </c>
      <c r="F141" s="178"/>
      <c r="G141" s="271"/>
      <c r="H141" s="275"/>
      <c r="I141" s="214"/>
      <c r="J141" s="105"/>
      <c r="K141" s="112" t="e">
        <f t="shared" si="7"/>
        <v>#DIV/0!</v>
      </c>
      <c r="L141" s="113"/>
    </row>
    <row r="142" spans="2:12" x14ac:dyDescent="0.2">
      <c r="B142" s="174"/>
      <c r="C142" s="184" t="s">
        <v>586</v>
      </c>
      <c r="D142" s="180" t="s">
        <v>574</v>
      </c>
      <c r="E142" s="177" t="s">
        <v>496</v>
      </c>
      <c r="F142" s="178"/>
      <c r="G142" s="271"/>
      <c r="H142" s="275"/>
      <c r="I142" s="214"/>
      <c r="J142" s="105"/>
      <c r="K142" s="112" t="e">
        <f t="shared" si="7"/>
        <v>#DIV/0!</v>
      </c>
      <c r="L142" s="113"/>
    </row>
    <row r="143" spans="2:12" x14ac:dyDescent="0.2">
      <c r="B143" s="174"/>
      <c r="C143" s="184" t="s">
        <v>587</v>
      </c>
      <c r="D143" s="180" t="s">
        <v>574</v>
      </c>
      <c r="E143" s="177" t="s">
        <v>496</v>
      </c>
      <c r="F143" s="178"/>
      <c r="G143" s="271"/>
      <c r="H143" s="275"/>
      <c r="I143" s="214"/>
      <c r="J143" s="105"/>
      <c r="K143" s="112" t="e">
        <f t="shared" si="7"/>
        <v>#DIV/0!</v>
      </c>
      <c r="L143" s="113"/>
    </row>
    <row r="144" spans="2:12" x14ac:dyDescent="0.2">
      <c r="B144" s="174"/>
      <c r="C144" s="184" t="s">
        <v>588</v>
      </c>
      <c r="D144" s="180" t="s">
        <v>574</v>
      </c>
      <c r="E144" s="177" t="s">
        <v>496</v>
      </c>
      <c r="F144" s="178"/>
      <c r="G144" s="271"/>
      <c r="H144" s="275"/>
      <c r="I144" s="214"/>
      <c r="J144" s="105"/>
      <c r="K144" s="112" t="e">
        <f t="shared" si="7"/>
        <v>#DIV/0!</v>
      </c>
      <c r="L144" s="113"/>
    </row>
    <row r="145" spans="2:12" ht="24" x14ac:dyDescent="0.2">
      <c r="B145" s="174"/>
      <c r="C145" s="215" t="s">
        <v>509</v>
      </c>
      <c r="D145" s="180" t="s">
        <v>641</v>
      </c>
      <c r="E145" s="181"/>
      <c r="F145" s="178"/>
      <c r="G145" s="172"/>
      <c r="H145" s="275"/>
      <c r="I145" s="214"/>
      <c r="J145" s="105"/>
      <c r="K145" s="143"/>
      <c r="L145" s="113"/>
    </row>
    <row r="146" spans="2:12" x14ac:dyDescent="0.2">
      <c r="B146" s="174"/>
      <c r="C146" s="184" t="s">
        <v>589</v>
      </c>
      <c r="D146" s="180" t="s">
        <v>1112</v>
      </c>
      <c r="E146" s="181" t="s">
        <v>496</v>
      </c>
      <c r="F146" s="178"/>
      <c r="G146" s="271"/>
      <c r="H146" s="275"/>
      <c r="I146" s="214"/>
      <c r="J146" s="105"/>
      <c r="K146" s="112" t="e">
        <f t="shared" ref="K146:K163" si="8">+I146/J$660</f>
        <v>#DIV/0!</v>
      </c>
      <c r="L146" s="113"/>
    </row>
    <row r="147" spans="2:12" x14ac:dyDescent="0.2">
      <c r="B147" s="174"/>
      <c r="C147" s="184" t="s">
        <v>590</v>
      </c>
      <c r="D147" s="180" t="s">
        <v>1114</v>
      </c>
      <c r="E147" s="181" t="s">
        <v>496</v>
      </c>
      <c r="F147" s="178"/>
      <c r="G147" s="271"/>
      <c r="H147" s="275"/>
      <c r="I147" s="214"/>
      <c r="J147" s="105"/>
      <c r="K147" s="112" t="e">
        <f t="shared" si="8"/>
        <v>#DIV/0!</v>
      </c>
      <c r="L147" s="113"/>
    </row>
    <row r="148" spans="2:12" hidden="1" x14ac:dyDescent="0.2">
      <c r="B148" s="174"/>
      <c r="C148" s="184" t="s">
        <v>591</v>
      </c>
      <c r="D148" s="180" t="s">
        <v>640</v>
      </c>
      <c r="E148" s="181" t="s">
        <v>496</v>
      </c>
      <c r="F148" s="178"/>
      <c r="G148" s="271"/>
      <c r="H148" s="275"/>
      <c r="I148" s="214"/>
      <c r="J148" s="105"/>
      <c r="K148" s="112" t="e">
        <f t="shared" si="8"/>
        <v>#DIV/0!</v>
      </c>
      <c r="L148" s="113"/>
    </row>
    <row r="149" spans="2:12" hidden="1" x14ac:dyDescent="0.2">
      <c r="B149" s="174"/>
      <c r="C149" s="184" t="s">
        <v>592</v>
      </c>
      <c r="D149" s="180" t="s">
        <v>640</v>
      </c>
      <c r="E149" s="181" t="s">
        <v>496</v>
      </c>
      <c r="F149" s="178"/>
      <c r="G149" s="271"/>
      <c r="H149" s="275"/>
      <c r="I149" s="214"/>
      <c r="J149" s="105"/>
      <c r="K149" s="112" t="e">
        <f t="shared" si="8"/>
        <v>#DIV/0!</v>
      </c>
      <c r="L149" s="113"/>
    </row>
    <row r="150" spans="2:12" x14ac:dyDescent="0.2">
      <c r="B150" s="174"/>
      <c r="C150" s="184" t="s">
        <v>593</v>
      </c>
      <c r="D150" s="180" t="s">
        <v>1113</v>
      </c>
      <c r="E150" s="181" t="s">
        <v>496</v>
      </c>
      <c r="F150" s="178"/>
      <c r="G150" s="271"/>
      <c r="H150" s="275"/>
      <c r="I150" s="214"/>
      <c r="J150" s="105"/>
      <c r="K150" s="112" t="e">
        <f t="shared" si="8"/>
        <v>#DIV/0!</v>
      </c>
      <c r="L150" s="113"/>
    </row>
    <row r="151" spans="2:12" hidden="1" x14ac:dyDescent="0.2">
      <c r="B151" s="174"/>
      <c r="C151" s="184" t="s">
        <v>594</v>
      </c>
      <c r="D151" s="180" t="s">
        <v>640</v>
      </c>
      <c r="E151" s="181" t="s">
        <v>496</v>
      </c>
      <c r="F151" s="178"/>
      <c r="G151" s="271"/>
      <c r="H151" s="275"/>
      <c r="I151" s="214"/>
      <c r="J151" s="105"/>
      <c r="K151" s="112" t="e">
        <f t="shared" si="8"/>
        <v>#DIV/0!</v>
      </c>
      <c r="L151" s="113"/>
    </row>
    <row r="152" spans="2:12" x14ac:dyDescent="0.2">
      <c r="B152" s="174"/>
      <c r="C152" s="184" t="s">
        <v>595</v>
      </c>
      <c r="D152" s="180" t="s">
        <v>640</v>
      </c>
      <c r="E152" s="181" t="s">
        <v>496</v>
      </c>
      <c r="F152" s="178"/>
      <c r="G152" s="271"/>
      <c r="H152" s="275"/>
      <c r="I152" s="214"/>
      <c r="J152" s="105"/>
      <c r="K152" s="112" t="e">
        <f t="shared" si="8"/>
        <v>#DIV/0!</v>
      </c>
      <c r="L152" s="113"/>
    </row>
    <row r="153" spans="2:12" x14ac:dyDescent="0.2">
      <c r="B153" s="174"/>
      <c r="C153" s="184" t="s">
        <v>596</v>
      </c>
      <c r="D153" s="180" t="s">
        <v>1115</v>
      </c>
      <c r="E153" s="181" t="s">
        <v>496</v>
      </c>
      <c r="F153" s="178"/>
      <c r="G153" s="271"/>
      <c r="H153" s="275"/>
      <c r="I153" s="214"/>
      <c r="J153" s="105"/>
      <c r="K153" s="112" t="e">
        <f t="shared" si="8"/>
        <v>#DIV/0!</v>
      </c>
      <c r="L153" s="113"/>
    </row>
    <row r="154" spans="2:12" hidden="1" x14ac:dyDescent="0.2">
      <c r="B154" s="174"/>
      <c r="C154" s="184" t="s">
        <v>597</v>
      </c>
      <c r="D154" s="180" t="s">
        <v>640</v>
      </c>
      <c r="E154" s="181" t="s">
        <v>496</v>
      </c>
      <c r="F154" s="178"/>
      <c r="G154" s="271"/>
      <c r="H154" s="275"/>
      <c r="I154" s="214"/>
      <c r="J154" s="105"/>
      <c r="K154" s="112" t="e">
        <f t="shared" si="8"/>
        <v>#DIV/0!</v>
      </c>
      <c r="L154" s="113"/>
    </row>
    <row r="155" spans="2:12" x14ac:dyDescent="0.2">
      <c r="B155" s="174"/>
      <c r="C155" s="184" t="s">
        <v>598</v>
      </c>
      <c r="D155" s="180" t="s">
        <v>642</v>
      </c>
      <c r="E155" s="181" t="s">
        <v>496</v>
      </c>
      <c r="F155" s="178"/>
      <c r="G155" s="271"/>
      <c r="H155" s="275"/>
      <c r="I155" s="214"/>
      <c r="J155" s="105"/>
      <c r="K155" s="112" t="e">
        <f t="shared" si="8"/>
        <v>#DIV/0!</v>
      </c>
      <c r="L155" s="113"/>
    </row>
    <row r="156" spans="2:12" x14ac:dyDescent="0.2">
      <c r="B156" s="174"/>
      <c r="C156" s="184" t="s">
        <v>599</v>
      </c>
      <c r="D156" s="180" t="s">
        <v>642</v>
      </c>
      <c r="E156" s="181" t="s">
        <v>496</v>
      </c>
      <c r="F156" s="178"/>
      <c r="G156" s="271"/>
      <c r="H156" s="275"/>
      <c r="I156" s="214"/>
      <c r="J156" s="105"/>
      <c r="K156" s="112" t="e">
        <f t="shared" si="8"/>
        <v>#DIV/0!</v>
      </c>
      <c r="L156" s="113"/>
    </row>
    <row r="157" spans="2:12" x14ac:dyDescent="0.2">
      <c r="B157" s="174"/>
      <c r="C157" s="184" t="s">
        <v>600</v>
      </c>
      <c r="D157" s="180" t="s">
        <v>642</v>
      </c>
      <c r="E157" s="181" t="s">
        <v>496</v>
      </c>
      <c r="F157" s="178"/>
      <c r="G157" s="271"/>
      <c r="H157" s="275"/>
      <c r="I157" s="214"/>
      <c r="J157" s="105"/>
      <c r="K157" s="112" t="e">
        <f t="shared" si="8"/>
        <v>#DIV/0!</v>
      </c>
      <c r="L157" s="113"/>
    </row>
    <row r="158" spans="2:12" x14ac:dyDescent="0.2">
      <c r="B158" s="174"/>
      <c r="C158" s="184" t="s">
        <v>601</v>
      </c>
      <c r="D158" s="180" t="s">
        <v>642</v>
      </c>
      <c r="E158" s="181" t="s">
        <v>496</v>
      </c>
      <c r="F158" s="178"/>
      <c r="G158" s="271"/>
      <c r="H158" s="275"/>
      <c r="I158" s="214"/>
      <c r="J158" s="105"/>
      <c r="K158" s="112" t="e">
        <f t="shared" si="8"/>
        <v>#DIV/0!</v>
      </c>
      <c r="L158" s="113"/>
    </row>
    <row r="159" spans="2:12" x14ac:dyDescent="0.2">
      <c r="B159" s="174"/>
      <c r="C159" s="184" t="s">
        <v>602</v>
      </c>
      <c r="D159" s="180" t="s">
        <v>642</v>
      </c>
      <c r="E159" s="181" t="s">
        <v>496</v>
      </c>
      <c r="F159" s="178"/>
      <c r="G159" s="271"/>
      <c r="H159" s="275"/>
      <c r="I159" s="214"/>
      <c r="J159" s="105"/>
      <c r="K159" s="112" t="e">
        <f t="shared" si="8"/>
        <v>#DIV/0!</v>
      </c>
      <c r="L159" s="113"/>
    </row>
    <row r="160" spans="2:12" x14ac:dyDescent="0.2">
      <c r="B160" s="174"/>
      <c r="C160" s="184" t="s">
        <v>603</v>
      </c>
      <c r="D160" s="180" t="s">
        <v>642</v>
      </c>
      <c r="E160" s="181" t="s">
        <v>496</v>
      </c>
      <c r="F160" s="178"/>
      <c r="G160" s="271"/>
      <c r="H160" s="275"/>
      <c r="I160" s="214"/>
      <c r="J160" s="105"/>
      <c r="K160" s="112" t="e">
        <f t="shared" si="8"/>
        <v>#DIV/0!</v>
      </c>
      <c r="L160" s="113"/>
    </row>
    <row r="161" spans="2:12" x14ac:dyDescent="0.2">
      <c r="B161" s="174"/>
      <c r="C161" s="184" t="s">
        <v>604</v>
      </c>
      <c r="D161" s="180" t="s">
        <v>642</v>
      </c>
      <c r="E161" s="181" t="s">
        <v>496</v>
      </c>
      <c r="F161" s="178"/>
      <c r="G161" s="271"/>
      <c r="H161" s="275"/>
      <c r="I161" s="214"/>
      <c r="J161" s="105"/>
      <c r="K161" s="112" t="e">
        <f t="shared" si="8"/>
        <v>#DIV/0!</v>
      </c>
      <c r="L161" s="113"/>
    </row>
    <row r="162" spans="2:12" x14ac:dyDescent="0.2">
      <c r="B162" s="174"/>
      <c r="C162" s="184" t="s">
        <v>605</v>
      </c>
      <c r="D162" s="180" t="s">
        <v>642</v>
      </c>
      <c r="E162" s="181" t="s">
        <v>496</v>
      </c>
      <c r="F162" s="178"/>
      <c r="G162" s="271"/>
      <c r="H162" s="275"/>
      <c r="I162" s="214"/>
      <c r="J162" s="105"/>
      <c r="K162" s="112" t="e">
        <f t="shared" si="8"/>
        <v>#DIV/0!</v>
      </c>
      <c r="L162" s="113"/>
    </row>
    <row r="163" spans="2:12" x14ac:dyDescent="0.2">
      <c r="B163" s="174"/>
      <c r="C163" s="184" t="s">
        <v>606</v>
      </c>
      <c r="D163" s="180" t="s">
        <v>642</v>
      </c>
      <c r="E163" s="181" t="s">
        <v>496</v>
      </c>
      <c r="F163" s="178"/>
      <c r="G163" s="271"/>
      <c r="H163" s="275"/>
      <c r="I163" s="214"/>
      <c r="J163" s="105"/>
      <c r="K163" s="112" t="e">
        <f t="shared" si="8"/>
        <v>#DIV/0!</v>
      </c>
      <c r="L163" s="113"/>
    </row>
    <row r="164" spans="2:12" x14ac:dyDescent="0.2">
      <c r="B164" s="174"/>
      <c r="C164" s="218" t="s">
        <v>510</v>
      </c>
      <c r="D164" s="219" t="s">
        <v>607</v>
      </c>
      <c r="E164" s="183"/>
      <c r="F164" s="178"/>
      <c r="G164" s="172"/>
      <c r="H164" s="275"/>
      <c r="I164" s="214"/>
      <c r="J164" s="105"/>
      <c r="K164" s="143"/>
      <c r="L164" s="113"/>
    </row>
    <row r="165" spans="2:12" x14ac:dyDescent="0.2">
      <c r="B165" s="179"/>
      <c r="C165" s="197" t="s">
        <v>608</v>
      </c>
      <c r="D165" s="220" t="s">
        <v>609</v>
      </c>
      <c r="E165" s="194" t="s">
        <v>4</v>
      </c>
      <c r="F165" s="178"/>
      <c r="G165" s="271"/>
      <c r="H165" s="275"/>
      <c r="I165" s="214"/>
      <c r="J165" s="105"/>
      <c r="K165" s="112" t="e">
        <f>+I165/J$660</f>
        <v>#DIV/0!</v>
      </c>
      <c r="L165" s="113"/>
    </row>
    <row r="166" spans="2:12" x14ac:dyDescent="0.2">
      <c r="B166" s="179"/>
      <c r="C166" s="221" t="s">
        <v>54</v>
      </c>
      <c r="D166" s="222" t="s">
        <v>644</v>
      </c>
      <c r="E166" s="194"/>
      <c r="F166" s="178"/>
      <c r="G166" s="172"/>
      <c r="H166" s="275"/>
      <c r="I166" s="214"/>
      <c r="J166" s="105"/>
      <c r="K166" s="143"/>
      <c r="L166" s="113"/>
    </row>
    <row r="167" spans="2:12" x14ac:dyDescent="0.2">
      <c r="B167" s="179"/>
      <c r="C167" s="197" t="s">
        <v>645</v>
      </c>
      <c r="D167" s="220" t="s">
        <v>646</v>
      </c>
      <c r="E167" s="194" t="s">
        <v>496</v>
      </c>
      <c r="F167" s="178"/>
      <c r="G167" s="172"/>
      <c r="H167" s="275"/>
      <c r="I167" s="214"/>
      <c r="J167" s="105"/>
      <c r="K167" s="112" t="e">
        <f>+I167/J$660</f>
        <v>#DIV/0!</v>
      </c>
      <c r="L167" s="113"/>
    </row>
    <row r="168" spans="2:12" x14ac:dyDescent="0.2">
      <c r="B168" s="179"/>
      <c r="C168" s="197" t="s">
        <v>647</v>
      </c>
      <c r="D168" s="220" t="s">
        <v>648</v>
      </c>
      <c r="E168" s="194" t="s">
        <v>496</v>
      </c>
      <c r="F168" s="178"/>
      <c r="G168" s="172"/>
      <c r="H168" s="275"/>
      <c r="I168" s="214"/>
      <c r="J168" s="105"/>
      <c r="K168" s="112" t="e">
        <f>+I168/J$660</f>
        <v>#DIV/0!</v>
      </c>
      <c r="L168" s="113"/>
    </row>
    <row r="169" spans="2:12" x14ac:dyDescent="0.2">
      <c r="B169" s="119"/>
      <c r="C169" s="221" t="s">
        <v>55</v>
      </c>
      <c r="D169" s="222" t="s">
        <v>649</v>
      </c>
      <c r="E169" s="194"/>
      <c r="F169" s="178"/>
      <c r="G169" s="172"/>
      <c r="H169" s="275"/>
      <c r="I169" s="214"/>
      <c r="J169" s="105"/>
      <c r="K169" s="143"/>
      <c r="L169" s="113"/>
    </row>
    <row r="170" spans="2:12" x14ac:dyDescent="0.2">
      <c r="B170" s="119"/>
      <c r="C170" s="197" t="s">
        <v>650</v>
      </c>
      <c r="D170" s="220" t="s">
        <v>1129</v>
      </c>
      <c r="E170" s="194" t="s">
        <v>496</v>
      </c>
      <c r="F170" s="178"/>
      <c r="G170" s="172"/>
      <c r="H170" s="275"/>
      <c r="I170" s="214"/>
      <c r="J170" s="105"/>
      <c r="K170" s="112" t="e">
        <f>+I170/J$660</f>
        <v>#DIV/0!</v>
      </c>
      <c r="L170" s="113"/>
    </row>
    <row r="171" spans="2:12" x14ac:dyDescent="0.2">
      <c r="B171" s="119"/>
      <c r="C171" s="221" t="s">
        <v>56</v>
      </c>
      <c r="D171" s="222" t="s">
        <v>652</v>
      </c>
      <c r="E171" s="194"/>
      <c r="F171" s="178"/>
      <c r="G171" s="172"/>
      <c r="H171" s="275"/>
      <c r="I171" s="214"/>
      <c r="J171" s="105"/>
      <c r="K171" s="143"/>
      <c r="L171" s="113"/>
    </row>
    <row r="172" spans="2:12" x14ac:dyDescent="0.2">
      <c r="B172" s="119"/>
      <c r="C172" s="197" t="s">
        <v>653</v>
      </c>
      <c r="D172" s="220" t="s">
        <v>654</v>
      </c>
      <c r="E172" s="194" t="s">
        <v>496</v>
      </c>
      <c r="F172" s="178"/>
      <c r="G172" s="172"/>
      <c r="H172" s="275"/>
      <c r="I172" s="214"/>
      <c r="J172" s="105"/>
      <c r="K172" s="112" t="e">
        <f>+I172/J$660</f>
        <v>#DIV/0!</v>
      </c>
      <c r="L172" s="113"/>
    </row>
    <row r="173" spans="2:12" x14ac:dyDescent="0.2">
      <c r="B173" s="119"/>
      <c r="C173" s="221" t="s">
        <v>456</v>
      </c>
      <c r="D173" s="222" t="s">
        <v>655</v>
      </c>
      <c r="E173" s="194"/>
      <c r="F173" s="178"/>
      <c r="G173" s="172"/>
      <c r="H173" s="275"/>
      <c r="I173" s="214"/>
      <c r="J173" s="105"/>
      <c r="K173" s="143"/>
      <c r="L173" s="113"/>
    </row>
    <row r="174" spans="2:12" x14ac:dyDescent="0.2">
      <c r="B174" s="119"/>
      <c r="C174" s="197" t="s">
        <v>656</v>
      </c>
      <c r="D174" s="220" t="s">
        <v>657</v>
      </c>
      <c r="E174" s="194" t="s">
        <v>496</v>
      </c>
      <c r="F174" s="178"/>
      <c r="G174" s="172"/>
      <c r="H174" s="275"/>
      <c r="I174" s="214"/>
      <c r="J174" s="105"/>
      <c r="K174" s="112" t="e">
        <f>+I174/J$660</f>
        <v>#DIV/0!</v>
      </c>
      <c r="L174" s="113"/>
    </row>
    <row r="175" spans="2:12" x14ac:dyDescent="0.2">
      <c r="B175" s="119"/>
      <c r="C175" s="221" t="s">
        <v>511</v>
      </c>
      <c r="D175" s="222" t="s">
        <v>658</v>
      </c>
      <c r="E175" s="194"/>
      <c r="F175" s="178"/>
      <c r="G175" s="172"/>
      <c r="H175" s="275"/>
      <c r="I175" s="214"/>
      <c r="J175" s="105"/>
      <c r="K175" s="143"/>
      <c r="L175" s="113"/>
    </row>
    <row r="176" spans="2:12" x14ac:dyDescent="0.2">
      <c r="B176" s="119"/>
      <c r="C176" s="197" t="s">
        <v>659</v>
      </c>
      <c r="D176" s="220" t="s">
        <v>660</v>
      </c>
      <c r="E176" s="194" t="s">
        <v>38</v>
      </c>
      <c r="F176" s="178"/>
      <c r="G176" s="172"/>
      <c r="H176" s="275"/>
      <c r="I176" s="214"/>
      <c r="J176" s="105"/>
      <c r="K176" s="112" t="e">
        <f>+I176/J$660</f>
        <v>#DIV/0!</v>
      </c>
      <c r="L176" s="113"/>
    </row>
    <row r="177" spans="2:12" x14ac:dyDescent="0.2">
      <c r="B177" s="119"/>
      <c r="C177" s="197" t="s">
        <v>661</v>
      </c>
      <c r="D177" s="220" t="s">
        <v>662</v>
      </c>
      <c r="E177" s="194" t="s">
        <v>496</v>
      </c>
      <c r="F177" s="178"/>
      <c r="G177" s="172"/>
      <c r="H177" s="275"/>
      <c r="I177" s="214"/>
      <c r="J177" s="105"/>
      <c r="K177" s="112" t="e">
        <f>+I177/J$660</f>
        <v>#DIV/0!</v>
      </c>
      <c r="L177" s="113"/>
    </row>
    <row r="178" spans="2:12" x14ac:dyDescent="0.2">
      <c r="B178" s="119"/>
      <c r="C178" s="221" t="s">
        <v>512</v>
      </c>
      <c r="D178" s="222" t="s">
        <v>663</v>
      </c>
      <c r="E178" s="194"/>
      <c r="F178" s="178"/>
      <c r="G178" s="172"/>
      <c r="H178" s="275"/>
      <c r="I178" s="214"/>
      <c r="J178" s="105"/>
      <c r="K178" s="143"/>
      <c r="L178" s="113"/>
    </row>
    <row r="179" spans="2:12" x14ac:dyDescent="0.2">
      <c r="B179" s="119"/>
      <c r="C179" s="197" t="s">
        <v>664</v>
      </c>
      <c r="D179" s="220" t="s">
        <v>660</v>
      </c>
      <c r="E179" s="194" t="s">
        <v>38</v>
      </c>
      <c r="F179" s="178"/>
      <c r="G179" s="172"/>
      <c r="H179" s="275"/>
      <c r="I179" s="214"/>
      <c r="J179" s="105"/>
      <c r="K179" s="112" t="e">
        <f>+I179/J$660</f>
        <v>#DIV/0!</v>
      </c>
      <c r="L179" s="113"/>
    </row>
    <row r="180" spans="2:12" x14ac:dyDescent="0.2">
      <c r="B180" s="119"/>
      <c r="C180" s="221" t="s">
        <v>513</v>
      </c>
      <c r="D180" s="222" t="s">
        <v>665</v>
      </c>
      <c r="E180" s="194"/>
      <c r="F180" s="178"/>
      <c r="G180" s="172"/>
      <c r="H180" s="275"/>
      <c r="I180" s="214"/>
      <c r="J180" s="105"/>
      <c r="K180" s="143"/>
      <c r="L180" s="113"/>
    </row>
    <row r="181" spans="2:12" x14ac:dyDescent="0.2">
      <c r="B181" s="119"/>
      <c r="C181" s="197" t="s">
        <v>666</v>
      </c>
      <c r="D181" s="220" t="s">
        <v>667</v>
      </c>
      <c r="E181" s="194" t="s">
        <v>496</v>
      </c>
      <c r="F181" s="178"/>
      <c r="G181" s="172"/>
      <c r="H181" s="275"/>
      <c r="I181" s="214"/>
      <c r="J181" s="105"/>
      <c r="K181" s="112" t="e">
        <f>+I181/J$660</f>
        <v>#DIV/0!</v>
      </c>
      <c r="L181" s="113"/>
    </row>
    <row r="182" spans="2:12" x14ac:dyDescent="0.2">
      <c r="B182" s="119"/>
      <c r="C182" s="221" t="s">
        <v>514</v>
      </c>
      <c r="D182" s="222" t="s">
        <v>668</v>
      </c>
      <c r="E182" s="194"/>
      <c r="F182" s="178"/>
      <c r="G182" s="172"/>
      <c r="H182" s="275"/>
      <c r="I182" s="214"/>
      <c r="J182" s="105"/>
      <c r="K182" s="143"/>
      <c r="L182" s="113"/>
    </row>
    <row r="183" spans="2:12" x14ac:dyDescent="0.2">
      <c r="B183" s="119"/>
      <c r="C183" s="197" t="s">
        <v>669</v>
      </c>
      <c r="D183" s="220" t="s">
        <v>670</v>
      </c>
      <c r="E183" s="194" t="s">
        <v>4</v>
      </c>
      <c r="F183" s="178"/>
      <c r="G183" s="172"/>
      <c r="H183" s="275"/>
      <c r="I183" s="214"/>
      <c r="J183" s="105"/>
      <c r="K183" s="112" t="e">
        <f>+I183/J$660</f>
        <v>#DIV/0!</v>
      </c>
      <c r="L183" s="113"/>
    </row>
    <row r="184" spans="2:12" x14ac:dyDescent="0.2">
      <c r="B184" s="119"/>
      <c r="C184" s="197" t="s">
        <v>671</v>
      </c>
      <c r="D184" s="220" t="s">
        <v>670</v>
      </c>
      <c r="E184" s="194" t="s">
        <v>4</v>
      </c>
      <c r="F184" s="178"/>
      <c r="G184" s="172"/>
      <c r="H184" s="275"/>
      <c r="I184" s="214"/>
      <c r="J184" s="105"/>
      <c r="K184" s="112" t="e">
        <f>+I184/J$660</f>
        <v>#DIV/0!</v>
      </c>
      <c r="L184" s="113"/>
    </row>
    <row r="185" spans="2:12" x14ac:dyDescent="0.2">
      <c r="B185" s="119"/>
      <c r="C185" s="197" t="s">
        <v>672</v>
      </c>
      <c r="D185" s="220" t="s">
        <v>670</v>
      </c>
      <c r="E185" s="194" t="s">
        <v>4</v>
      </c>
      <c r="F185" s="178"/>
      <c r="G185" s="172"/>
      <c r="H185" s="275"/>
      <c r="I185" s="214"/>
      <c r="J185" s="105"/>
      <c r="K185" s="112" t="e">
        <f>+I185/J$660</f>
        <v>#DIV/0!</v>
      </c>
      <c r="L185" s="113"/>
    </row>
    <row r="186" spans="2:12" x14ac:dyDescent="0.2">
      <c r="B186" s="119"/>
      <c r="C186" s="221" t="s">
        <v>515</v>
      </c>
      <c r="D186" s="222" t="s">
        <v>673</v>
      </c>
      <c r="E186" s="194"/>
      <c r="F186" s="178"/>
      <c r="G186" s="172"/>
      <c r="H186" s="275"/>
      <c r="I186" s="214"/>
      <c r="J186" s="105"/>
      <c r="K186" s="143"/>
      <c r="L186" s="113"/>
    </row>
    <row r="187" spans="2:12" x14ac:dyDescent="0.2">
      <c r="B187" s="296"/>
      <c r="C187" s="197" t="s">
        <v>674</v>
      </c>
      <c r="D187" s="220" t="s">
        <v>675</v>
      </c>
      <c r="E187" s="194" t="s">
        <v>496</v>
      </c>
      <c r="F187" s="178"/>
      <c r="G187" s="271"/>
      <c r="H187" s="275"/>
      <c r="I187" s="214"/>
      <c r="J187" s="105"/>
      <c r="K187" s="112" t="e">
        <f>+I187/J$660</f>
        <v>#DIV/0!</v>
      </c>
      <c r="L187" s="113"/>
    </row>
    <row r="188" spans="2:12" x14ac:dyDescent="0.2">
      <c r="B188" s="119"/>
      <c r="C188" s="221" t="s">
        <v>516</v>
      </c>
      <c r="D188" s="222" t="s">
        <v>1106</v>
      </c>
      <c r="E188" s="194"/>
      <c r="F188" s="297"/>
      <c r="G188" s="172"/>
      <c r="H188" s="275"/>
      <c r="I188" s="214"/>
      <c r="J188" s="105"/>
      <c r="K188" s="143"/>
      <c r="L188" s="113"/>
    </row>
    <row r="189" spans="2:12" s="103" customFormat="1" x14ac:dyDescent="0.2">
      <c r="B189" s="119"/>
      <c r="C189" s="197" t="s">
        <v>1107</v>
      </c>
      <c r="D189" s="220" t="s">
        <v>1130</v>
      </c>
      <c r="E189" s="194" t="s">
        <v>4</v>
      </c>
      <c r="F189" s="178"/>
      <c r="G189" s="172"/>
      <c r="H189" s="275"/>
      <c r="I189" s="214"/>
      <c r="J189" s="105"/>
      <c r="K189" s="112" t="e">
        <f>+I189/J$660</f>
        <v>#DIV/0!</v>
      </c>
      <c r="L189" s="113"/>
    </row>
    <row r="190" spans="2:12" s="103" customFormat="1" x14ac:dyDescent="0.2">
      <c r="B190" s="119"/>
      <c r="C190" s="197" t="s">
        <v>1108</v>
      </c>
      <c r="D190" s="220" t="s">
        <v>1131</v>
      </c>
      <c r="E190" s="194" t="s">
        <v>4</v>
      </c>
      <c r="F190" s="178"/>
      <c r="G190" s="172"/>
      <c r="H190" s="275"/>
      <c r="I190" s="214"/>
      <c r="J190" s="105"/>
      <c r="K190" s="112" t="e">
        <f>+I190/J$660</f>
        <v>#DIV/0!</v>
      </c>
      <c r="L190" s="113"/>
    </row>
    <row r="191" spans="2:12" s="103" customFormat="1" x14ac:dyDescent="0.2">
      <c r="B191" s="119"/>
      <c r="C191" s="197" t="s">
        <v>1109</v>
      </c>
      <c r="D191" s="220" t="s">
        <v>1132</v>
      </c>
      <c r="E191" s="194" t="s">
        <v>4</v>
      </c>
      <c r="F191" s="178"/>
      <c r="G191" s="172"/>
      <c r="H191" s="275"/>
      <c r="I191" s="214"/>
      <c r="J191" s="105"/>
      <c r="K191" s="112" t="e">
        <f>+I191/J$660</f>
        <v>#DIV/0!</v>
      </c>
      <c r="L191" s="113"/>
    </row>
    <row r="192" spans="2:12" s="103" customFormat="1" ht="13.5" thickBot="1" x14ac:dyDescent="0.25">
      <c r="B192" s="119"/>
      <c r="C192" s="197" t="s">
        <v>1110</v>
      </c>
      <c r="D192" s="220" t="s">
        <v>1133</v>
      </c>
      <c r="E192" s="194" t="s">
        <v>4</v>
      </c>
      <c r="F192" s="178"/>
      <c r="G192" s="172"/>
      <c r="H192" s="275"/>
      <c r="I192" s="214"/>
      <c r="J192" s="105"/>
      <c r="K192" s="112" t="e">
        <f>+I192/J$660</f>
        <v>#DIV/0!</v>
      </c>
      <c r="L192" s="113"/>
    </row>
    <row r="193" spans="2:12" ht="13.5" thickBot="1" x14ac:dyDescent="0.25">
      <c r="B193" s="136">
        <v>15</v>
      </c>
      <c r="C193" s="137"/>
      <c r="D193" s="138" t="s">
        <v>57</v>
      </c>
      <c r="E193" s="123"/>
      <c r="F193" s="147"/>
      <c r="G193" s="128"/>
      <c r="H193" s="278"/>
      <c r="I193" s="128"/>
      <c r="J193" s="125">
        <f>SUM(I194)</f>
        <v>0</v>
      </c>
      <c r="K193" s="126"/>
      <c r="L193" s="127" t="e">
        <f>SUM(K194)</f>
        <v>#DIV/0!</v>
      </c>
    </row>
    <row r="194" spans="2:12" ht="13.5" thickBot="1" x14ac:dyDescent="0.25">
      <c r="B194" s="174"/>
      <c r="C194" s="192" t="s">
        <v>517</v>
      </c>
      <c r="D194" s="225" t="s">
        <v>639</v>
      </c>
      <c r="E194" s="226" t="s">
        <v>4</v>
      </c>
      <c r="F194" s="178"/>
      <c r="G194" s="172"/>
      <c r="H194" s="275"/>
      <c r="I194" s="172"/>
      <c r="J194" s="110"/>
      <c r="K194" s="112" t="e">
        <f>+I194/J$660</f>
        <v>#DIV/0!</v>
      </c>
      <c r="L194" s="113"/>
    </row>
    <row r="195" spans="2:12" ht="13.5" thickBot="1" x14ac:dyDescent="0.25">
      <c r="B195" s="136">
        <v>16</v>
      </c>
      <c r="C195" s="137"/>
      <c r="D195" s="138" t="s">
        <v>59</v>
      </c>
      <c r="E195" s="123"/>
      <c r="F195" s="134"/>
      <c r="G195" s="125"/>
      <c r="H195" s="279"/>
      <c r="I195" s="129"/>
      <c r="J195" s="125">
        <f>SUM(I196:I201)</f>
        <v>0</v>
      </c>
      <c r="K195" s="126"/>
      <c r="L195" s="127" t="e">
        <f>SUM(K196:K201)</f>
        <v>#DIV/0!</v>
      </c>
    </row>
    <row r="196" spans="2:12" x14ac:dyDescent="0.2">
      <c r="B196" s="174"/>
      <c r="C196" s="175" t="s">
        <v>518</v>
      </c>
      <c r="D196" s="176" t="s">
        <v>692</v>
      </c>
      <c r="E196" s="177" t="s">
        <v>4</v>
      </c>
      <c r="F196" s="178"/>
      <c r="G196" s="172"/>
      <c r="H196" s="275"/>
      <c r="I196" s="172"/>
      <c r="J196" s="110"/>
      <c r="K196" s="112" t="e">
        <f t="shared" ref="K196:K201" si="9">+I196/J$660</f>
        <v>#DIV/0!</v>
      </c>
      <c r="L196" s="113"/>
    </row>
    <row r="197" spans="2:12" x14ac:dyDescent="0.2">
      <c r="B197" s="174"/>
      <c r="C197" s="184" t="s">
        <v>519</v>
      </c>
      <c r="D197" s="180" t="s">
        <v>62</v>
      </c>
      <c r="E197" s="181" t="s">
        <v>4</v>
      </c>
      <c r="F197" s="178"/>
      <c r="G197" s="172"/>
      <c r="H197" s="275"/>
      <c r="I197" s="172"/>
      <c r="J197" s="110"/>
      <c r="K197" s="112" t="e">
        <f t="shared" si="9"/>
        <v>#DIV/0!</v>
      </c>
      <c r="L197" s="113"/>
    </row>
    <row r="198" spans="2:12" x14ac:dyDescent="0.2">
      <c r="B198" s="174"/>
      <c r="C198" s="184" t="s">
        <v>520</v>
      </c>
      <c r="D198" s="180" t="s">
        <v>1134</v>
      </c>
      <c r="E198" s="181" t="s">
        <v>4</v>
      </c>
      <c r="F198" s="178"/>
      <c r="G198" s="172"/>
      <c r="H198" s="275"/>
      <c r="I198" s="172"/>
      <c r="J198" s="110"/>
      <c r="K198" s="112" t="e">
        <f t="shared" si="9"/>
        <v>#DIV/0!</v>
      </c>
      <c r="L198" s="113"/>
    </row>
    <row r="199" spans="2:12" x14ac:dyDescent="0.2">
      <c r="B199" s="174"/>
      <c r="C199" s="184" t="s">
        <v>693</v>
      </c>
      <c r="D199" s="180" t="s">
        <v>66</v>
      </c>
      <c r="E199" s="181" t="s">
        <v>4</v>
      </c>
      <c r="F199" s="178"/>
      <c r="G199" s="172"/>
      <c r="H199" s="275"/>
      <c r="I199" s="172"/>
      <c r="J199" s="110"/>
      <c r="K199" s="112" t="e">
        <f t="shared" si="9"/>
        <v>#DIV/0!</v>
      </c>
      <c r="L199" s="113"/>
    </row>
    <row r="200" spans="2:12" x14ac:dyDescent="0.2">
      <c r="B200" s="174"/>
      <c r="C200" s="286" t="s">
        <v>694</v>
      </c>
      <c r="D200" s="287" t="s">
        <v>68</v>
      </c>
      <c r="E200" s="288" t="s">
        <v>4</v>
      </c>
      <c r="F200" s="178"/>
      <c r="G200" s="172"/>
      <c r="H200" s="275"/>
      <c r="I200" s="172"/>
      <c r="J200" s="110"/>
      <c r="K200" s="112" t="e">
        <f t="shared" si="9"/>
        <v>#DIV/0!</v>
      </c>
      <c r="L200" s="113"/>
    </row>
    <row r="201" spans="2:12" ht="24.75" thickBot="1" x14ac:dyDescent="0.25">
      <c r="B201" s="179"/>
      <c r="C201" s="289" t="s">
        <v>1089</v>
      </c>
      <c r="D201" s="290" t="s">
        <v>1090</v>
      </c>
      <c r="E201" s="291" t="s">
        <v>4</v>
      </c>
      <c r="F201" s="178"/>
      <c r="G201" s="172"/>
      <c r="H201" s="275"/>
      <c r="I201" s="172"/>
      <c r="J201" s="110"/>
      <c r="K201" s="112" t="e">
        <f t="shared" si="9"/>
        <v>#DIV/0!</v>
      </c>
      <c r="L201" s="113"/>
    </row>
    <row r="202" spans="2:12" ht="13.5" thickBot="1" x14ac:dyDescent="0.25">
      <c r="B202" s="136">
        <v>17</v>
      </c>
      <c r="C202" s="137"/>
      <c r="D202" s="138" t="s">
        <v>69</v>
      </c>
      <c r="E202" s="123"/>
      <c r="F202" s="123"/>
      <c r="G202" s="128"/>
      <c r="H202" s="278"/>
      <c r="I202" s="135"/>
      <c r="J202" s="131">
        <f>SUM(I203:I557)</f>
        <v>0</v>
      </c>
      <c r="K202" s="132"/>
      <c r="L202" s="127" t="e">
        <f>SUM(K203:K557)</f>
        <v>#DIV/0!</v>
      </c>
    </row>
    <row r="203" spans="2:12" x14ac:dyDescent="0.2">
      <c r="B203" s="179"/>
      <c r="C203" s="227" t="s">
        <v>521</v>
      </c>
      <c r="D203" s="228" t="s">
        <v>767</v>
      </c>
      <c r="E203" s="229"/>
      <c r="F203" s="230"/>
      <c r="G203" s="172"/>
      <c r="H203" s="275"/>
      <c r="I203" s="214"/>
      <c r="J203" s="105"/>
      <c r="K203" s="143"/>
      <c r="L203" s="113"/>
    </row>
    <row r="204" spans="2:12" x14ac:dyDescent="0.2">
      <c r="B204" s="179"/>
      <c r="C204" s="221" t="s">
        <v>925</v>
      </c>
      <c r="D204" s="233" t="s">
        <v>768</v>
      </c>
      <c r="E204" s="231"/>
      <c r="F204" s="230"/>
      <c r="G204" s="172"/>
      <c r="H204" s="275"/>
      <c r="I204" s="214"/>
      <c r="J204" s="105"/>
      <c r="K204" s="143"/>
      <c r="L204" s="113"/>
    </row>
    <row r="205" spans="2:12" x14ac:dyDescent="0.2">
      <c r="B205" s="179"/>
      <c r="C205" s="197" t="s">
        <v>932</v>
      </c>
      <c r="D205" s="232" t="s">
        <v>931</v>
      </c>
      <c r="E205" s="231" t="s">
        <v>698</v>
      </c>
      <c r="F205" s="230"/>
      <c r="G205" s="172"/>
      <c r="H205" s="275"/>
      <c r="I205" s="214"/>
      <c r="J205" s="105"/>
      <c r="K205" s="112" t="e">
        <f>+I205/J$660</f>
        <v>#DIV/0!</v>
      </c>
      <c r="L205" s="113"/>
    </row>
    <row r="206" spans="2:12" x14ac:dyDescent="0.2">
      <c r="B206" s="179"/>
      <c r="C206" s="197"/>
      <c r="D206" s="293" t="s">
        <v>769</v>
      </c>
      <c r="E206" s="231"/>
      <c r="F206" s="230"/>
      <c r="G206" s="172"/>
      <c r="H206" s="275"/>
      <c r="I206" s="214"/>
      <c r="J206" s="105"/>
      <c r="K206" s="112"/>
      <c r="L206" s="113"/>
    </row>
    <row r="207" spans="2:12" x14ac:dyDescent="0.2">
      <c r="B207" s="179"/>
      <c r="C207" s="197"/>
      <c r="D207" s="293" t="s">
        <v>770</v>
      </c>
      <c r="E207" s="231"/>
      <c r="F207" s="230"/>
      <c r="G207" s="172"/>
      <c r="H207" s="275"/>
      <c r="I207" s="214"/>
      <c r="J207" s="105"/>
      <c r="K207" s="112"/>
      <c r="L207" s="113"/>
    </row>
    <row r="208" spans="2:12" x14ac:dyDescent="0.2">
      <c r="B208" s="179"/>
      <c r="C208" s="197"/>
      <c r="D208" s="293" t="s">
        <v>771</v>
      </c>
      <c r="E208" s="231"/>
      <c r="F208" s="230"/>
      <c r="G208" s="172"/>
      <c r="H208" s="275"/>
      <c r="I208" s="214"/>
      <c r="J208" s="105"/>
      <c r="K208" s="112"/>
      <c r="L208" s="113"/>
    </row>
    <row r="209" spans="2:12" x14ac:dyDescent="0.2">
      <c r="B209" s="179"/>
      <c r="C209" s="197"/>
      <c r="D209" s="293" t="s">
        <v>772</v>
      </c>
      <c r="E209" s="231"/>
      <c r="F209" s="230"/>
      <c r="G209" s="172"/>
      <c r="H209" s="275"/>
      <c r="I209" s="214"/>
      <c r="J209" s="105"/>
      <c r="K209" s="112"/>
      <c r="L209" s="113"/>
    </row>
    <row r="210" spans="2:12" x14ac:dyDescent="0.2">
      <c r="B210" s="179"/>
      <c r="C210" s="197"/>
      <c r="D210" s="293" t="s">
        <v>773</v>
      </c>
      <c r="E210" s="231"/>
      <c r="F210" s="230"/>
      <c r="G210" s="172"/>
      <c r="H210" s="275"/>
      <c r="I210" s="214"/>
      <c r="J210" s="105"/>
      <c r="K210" s="112"/>
      <c r="L210" s="113"/>
    </row>
    <row r="211" spans="2:12" ht="36" x14ac:dyDescent="0.2">
      <c r="B211" s="179"/>
      <c r="C211" s="197" t="s">
        <v>933</v>
      </c>
      <c r="D211" s="232" t="s">
        <v>1135</v>
      </c>
      <c r="E211" s="231" t="s">
        <v>48</v>
      </c>
      <c r="F211" s="230"/>
      <c r="G211" s="172"/>
      <c r="H211" s="275"/>
      <c r="I211" s="214"/>
      <c r="J211" s="105"/>
      <c r="K211" s="112" t="e">
        <f>+I211/J$660</f>
        <v>#DIV/0!</v>
      </c>
      <c r="L211" s="113"/>
    </row>
    <row r="212" spans="2:12" x14ac:dyDescent="0.2">
      <c r="B212" s="179"/>
      <c r="C212" s="197" t="s">
        <v>934</v>
      </c>
      <c r="D212" s="232" t="s">
        <v>774</v>
      </c>
      <c r="E212" s="231" t="s">
        <v>2</v>
      </c>
      <c r="F212" s="230"/>
      <c r="G212" s="172"/>
      <c r="H212" s="275"/>
      <c r="I212" s="214"/>
      <c r="J212" s="105"/>
      <c r="K212" s="112" t="e">
        <f>+I212/J$660</f>
        <v>#DIV/0!</v>
      </c>
      <c r="L212" s="113"/>
    </row>
    <row r="213" spans="2:12" x14ac:dyDescent="0.2">
      <c r="B213" s="179"/>
      <c r="C213" s="197"/>
      <c r="D213" s="293" t="s">
        <v>1136</v>
      </c>
      <c r="E213" s="231"/>
      <c r="F213" s="230"/>
      <c r="G213" s="172"/>
      <c r="H213" s="275"/>
      <c r="I213" s="214"/>
      <c r="J213" s="105"/>
      <c r="K213" s="112"/>
      <c r="L213" s="113"/>
    </row>
    <row r="214" spans="2:12" x14ac:dyDescent="0.2">
      <c r="B214" s="179"/>
      <c r="C214" s="197"/>
      <c r="D214" s="293" t="s">
        <v>1137</v>
      </c>
      <c r="E214" s="231"/>
      <c r="F214" s="230"/>
      <c r="G214" s="172"/>
      <c r="H214" s="275"/>
      <c r="I214" s="214"/>
      <c r="J214" s="105"/>
      <c r="K214" s="112"/>
      <c r="L214" s="113"/>
    </row>
    <row r="215" spans="2:12" x14ac:dyDescent="0.2">
      <c r="B215" s="179"/>
      <c r="C215" s="197"/>
      <c r="D215" s="293" t="s">
        <v>1138</v>
      </c>
      <c r="E215" s="231"/>
      <c r="F215" s="230"/>
      <c r="G215" s="172"/>
      <c r="H215" s="275"/>
      <c r="I215" s="214"/>
      <c r="J215" s="214"/>
      <c r="K215" s="112"/>
      <c r="L215" s="113"/>
    </row>
    <row r="216" spans="2:12" x14ac:dyDescent="0.2">
      <c r="B216" s="179"/>
      <c r="C216" s="197"/>
      <c r="D216" s="293" t="s">
        <v>1139</v>
      </c>
      <c r="E216" s="231"/>
      <c r="F216" s="230"/>
      <c r="G216" s="172"/>
      <c r="H216" s="275"/>
      <c r="I216" s="214"/>
      <c r="J216" s="105"/>
      <c r="K216" s="112"/>
      <c r="L216" s="113"/>
    </row>
    <row r="217" spans="2:12" ht="24" x14ac:dyDescent="0.2">
      <c r="B217" s="179"/>
      <c r="C217" s="197"/>
      <c r="D217" s="293" t="s">
        <v>775</v>
      </c>
      <c r="E217" s="231"/>
      <c r="F217" s="230"/>
      <c r="G217" s="172"/>
      <c r="H217" s="275"/>
      <c r="I217" s="214"/>
      <c r="J217" s="105"/>
      <c r="K217" s="112"/>
      <c r="L217" s="113"/>
    </row>
    <row r="218" spans="2:12" ht="24" x14ac:dyDescent="0.2">
      <c r="B218" s="179"/>
      <c r="C218" s="197" t="s">
        <v>935</v>
      </c>
      <c r="D218" s="232" t="s">
        <v>776</v>
      </c>
      <c r="E218" s="231" t="s">
        <v>48</v>
      </c>
      <c r="F218" s="230"/>
      <c r="G218" s="172"/>
      <c r="H218" s="275"/>
      <c r="I218" s="214"/>
      <c r="J218" s="105"/>
      <c r="K218" s="112" t="e">
        <f>+I218/J$660</f>
        <v>#DIV/0!</v>
      </c>
      <c r="L218" s="113"/>
    </row>
    <row r="219" spans="2:12" ht="36" x14ac:dyDescent="0.2">
      <c r="B219" s="179"/>
      <c r="C219" s="197" t="s">
        <v>936</v>
      </c>
      <c r="D219" s="232" t="s">
        <v>777</v>
      </c>
      <c r="E219" s="231" t="s">
        <v>53</v>
      </c>
      <c r="F219" s="230"/>
      <c r="G219" s="172"/>
      <c r="H219" s="275"/>
      <c r="I219" s="214"/>
      <c r="J219" s="105"/>
      <c r="K219" s="112" t="e">
        <f>+I219/J$660</f>
        <v>#DIV/0!</v>
      </c>
      <c r="L219" s="113"/>
    </row>
    <row r="220" spans="2:12" ht="24" x14ac:dyDescent="0.2">
      <c r="B220" s="179"/>
      <c r="C220" s="197" t="s">
        <v>937</v>
      </c>
      <c r="D220" s="232" t="s">
        <v>1140</v>
      </c>
      <c r="E220" s="231" t="s">
        <v>53</v>
      </c>
      <c r="F220" s="230"/>
      <c r="G220" s="172"/>
      <c r="H220" s="275"/>
      <c r="I220" s="214"/>
      <c r="J220" s="105"/>
      <c r="K220" s="112" t="e">
        <f>+I220/J$660</f>
        <v>#DIV/0!</v>
      </c>
      <c r="L220" s="113"/>
    </row>
    <row r="221" spans="2:12" x14ac:dyDescent="0.2">
      <c r="B221" s="179"/>
      <c r="C221" s="197" t="s">
        <v>938</v>
      </c>
      <c r="D221" s="232" t="s">
        <v>778</v>
      </c>
      <c r="E221" s="231" t="s">
        <v>2</v>
      </c>
      <c r="F221" s="230"/>
      <c r="G221" s="172"/>
      <c r="H221" s="275"/>
      <c r="I221" s="214"/>
      <c r="J221" s="214"/>
      <c r="K221" s="112" t="e">
        <f>+I221/J$660</f>
        <v>#DIV/0!</v>
      </c>
      <c r="L221" s="113"/>
    </row>
    <row r="222" spans="2:12" s="324" customFormat="1" ht="23.25" customHeight="1" x14ac:dyDescent="0.2">
      <c r="B222" s="315"/>
      <c r="C222" s="197"/>
      <c r="D222" s="293" t="s">
        <v>779</v>
      </c>
      <c r="E222" s="316"/>
      <c r="F222" s="317"/>
      <c r="G222" s="318"/>
      <c r="H222" s="319"/>
      <c r="I222" s="320"/>
      <c r="J222" s="321"/>
      <c r="K222" s="322"/>
      <c r="L222" s="323"/>
    </row>
    <row r="223" spans="2:12" x14ac:dyDescent="0.2">
      <c r="B223" s="179"/>
      <c r="C223" s="197"/>
      <c r="D223" s="293" t="s">
        <v>780</v>
      </c>
      <c r="E223" s="231"/>
      <c r="F223" s="230"/>
      <c r="G223" s="172"/>
      <c r="H223" s="275"/>
      <c r="I223" s="214"/>
      <c r="J223" s="214"/>
      <c r="K223" s="112"/>
      <c r="L223" s="113"/>
    </row>
    <row r="224" spans="2:12" ht="22.5" customHeight="1" x14ac:dyDescent="0.2">
      <c r="B224" s="179"/>
      <c r="C224" s="197"/>
      <c r="D224" s="293" t="s">
        <v>781</v>
      </c>
      <c r="E224" s="231"/>
      <c r="F224" s="230"/>
      <c r="G224" s="172"/>
      <c r="H224" s="275"/>
      <c r="I224" s="214"/>
      <c r="J224" s="105"/>
      <c r="K224" s="112"/>
      <c r="L224" s="113"/>
    </row>
    <row r="225" spans="1:12" ht="14.45" customHeight="1" x14ac:dyDescent="0.2">
      <c r="B225" s="179"/>
      <c r="C225" s="197" t="s">
        <v>939</v>
      </c>
      <c r="D225" s="232" t="s">
        <v>782</v>
      </c>
      <c r="E225" s="231" t="s">
        <v>2</v>
      </c>
      <c r="F225" s="230"/>
      <c r="G225" s="172"/>
      <c r="H225" s="275"/>
      <c r="I225" s="214"/>
      <c r="J225" s="214"/>
      <c r="K225" s="112" t="e">
        <f>+I225/J$660</f>
        <v>#DIV/0!</v>
      </c>
      <c r="L225" s="113"/>
    </row>
    <row r="226" spans="1:12" ht="24" x14ac:dyDescent="0.2">
      <c r="B226" s="179"/>
      <c r="C226" s="197"/>
      <c r="D226" s="293" t="s">
        <v>783</v>
      </c>
      <c r="E226" s="231"/>
      <c r="F226" s="230"/>
      <c r="G226" s="172"/>
      <c r="H226" s="275"/>
      <c r="I226" s="214"/>
      <c r="J226" s="105"/>
      <c r="K226" s="112"/>
      <c r="L226" s="113"/>
    </row>
    <row r="227" spans="1:12" ht="24" x14ac:dyDescent="0.2">
      <c r="B227" s="179"/>
      <c r="C227" s="197"/>
      <c r="D227" s="293" t="s">
        <v>784</v>
      </c>
      <c r="E227" s="231"/>
      <c r="F227" s="230"/>
      <c r="G227" s="172"/>
      <c r="H227" s="275"/>
      <c r="I227" s="214"/>
      <c r="J227" s="214"/>
      <c r="K227" s="112"/>
      <c r="L227" s="113"/>
    </row>
    <row r="228" spans="1:12" x14ac:dyDescent="0.2">
      <c r="B228" s="179"/>
      <c r="C228" s="197"/>
      <c r="D228" s="293" t="s">
        <v>785</v>
      </c>
      <c r="E228" s="231"/>
      <c r="F228" s="230"/>
      <c r="G228" s="172"/>
      <c r="H228" s="275"/>
      <c r="I228" s="214"/>
      <c r="J228" s="105"/>
      <c r="K228" s="112"/>
      <c r="L228" s="113"/>
    </row>
    <row r="229" spans="1:12" x14ac:dyDescent="0.2">
      <c r="A229" s="292"/>
      <c r="B229" s="179"/>
      <c r="C229" s="197" t="s">
        <v>940</v>
      </c>
      <c r="D229" s="232" t="s">
        <v>786</v>
      </c>
      <c r="E229" s="231" t="s">
        <v>2</v>
      </c>
      <c r="F229" s="230"/>
      <c r="G229" s="172"/>
      <c r="H229" s="275"/>
      <c r="I229" s="214"/>
      <c r="J229" s="214"/>
      <c r="K229" s="112" t="e">
        <f>+I229/J$660</f>
        <v>#DIV/0!</v>
      </c>
      <c r="L229" s="113"/>
    </row>
    <row r="230" spans="1:12" x14ac:dyDescent="0.2">
      <c r="B230" s="179"/>
      <c r="C230" s="197"/>
      <c r="D230" s="293" t="s">
        <v>787</v>
      </c>
      <c r="E230" s="231"/>
      <c r="F230" s="230"/>
      <c r="G230" s="172"/>
      <c r="H230" s="275"/>
      <c r="I230" s="214"/>
      <c r="J230" s="105"/>
      <c r="K230" s="112"/>
      <c r="L230" s="113"/>
    </row>
    <row r="231" spans="1:12" x14ac:dyDescent="0.2">
      <c r="B231" s="179"/>
      <c r="C231" s="197"/>
      <c r="D231" s="293" t="s">
        <v>788</v>
      </c>
      <c r="E231" s="231"/>
      <c r="F231" s="230"/>
      <c r="G231" s="172"/>
      <c r="H231" s="275"/>
      <c r="I231" s="214"/>
      <c r="J231" s="105"/>
      <c r="K231" s="112"/>
      <c r="L231" s="113"/>
    </row>
    <row r="232" spans="1:12" x14ac:dyDescent="0.2">
      <c r="B232" s="179"/>
      <c r="C232" s="197"/>
      <c r="D232" s="293" t="s">
        <v>789</v>
      </c>
      <c r="E232" s="231"/>
      <c r="F232" s="230"/>
      <c r="G232" s="172"/>
      <c r="H232" s="275"/>
      <c r="I232" s="214"/>
      <c r="J232" s="214"/>
      <c r="K232" s="112"/>
      <c r="L232" s="113"/>
    </row>
    <row r="233" spans="1:12" x14ac:dyDescent="0.2">
      <c r="B233" s="179"/>
      <c r="C233" s="197"/>
      <c r="D233" s="293" t="s">
        <v>790</v>
      </c>
      <c r="E233" s="231"/>
      <c r="F233" s="230"/>
      <c r="G233" s="172"/>
      <c r="H233" s="275"/>
      <c r="I233" s="214"/>
      <c r="J233" s="105"/>
      <c r="K233" s="112"/>
      <c r="L233" s="113"/>
    </row>
    <row r="234" spans="1:12" x14ac:dyDescent="0.2">
      <c r="B234" s="179"/>
      <c r="C234" s="197"/>
      <c r="D234" s="293" t="s">
        <v>791</v>
      </c>
      <c r="E234" s="231"/>
      <c r="F234" s="230"/>
      <c r="G234" s="172"/>
      <c r="H234" s="275"/>
      <c r="I234" s="214"/>
      <c r="J234" s="105"/>
      <c r="K234" s="112"/>
      <c r="L234" s="113"/>
    </row>
    <row r="235" spans="1:12" x14ac:dyDescent="0.2">
      <c r="B235" s="179"/>
      <c r="C235" s="197"/>
      <c r="D235" s="293" t="s">
        <v>792</v>
      </c>
      <c r="E235" s="231"/>
      <c r="F235" s="230"/>
      <c r="G235" s="172"/>
      <c r="H235" s="275"/>
      <c r="I235" s="214"/>
      <c r="J235" s="105"/>
      <c r="K235" s="112"/>
      <c r="L235" s="113"/>
    </row>
    <row r="236" spans="1:12" x14ac:dyDescent="0.2">
      <c r="B236" s="179"/>
      <c r="C236" s="197"/>
      <c r="D236" s="293" t="s">
        <v>793</v>
      </c>
      <c r="E236" s="231"/>
      <c r="F236" s="230"/>
      <c r="G236" s="172"/>
      <c r="H236" s="275"/>
      <c r="I236" s="214"/>
      <c r="J236" s="105"/>
      <c r="K236" s="112"/>
      <c r="L236" s="113"/>
    </row>
    <row r="237" spans="1:12" x14ac:dyDescent="0.2">
      <c r="B237" s="179"/>
      <c r="C237" s="197" t="s">
        <v>941</v>
      </c>
      <c r="D237" s="232" t="s">
        <v>953</v>
      </c>
      <c r="E237" s="231" t="s">
        <v>698</v>
      </c>
      <c r="F237" s="230"/>
      <c r="G237" s="172"/>
      <c r="H237" s="275"/>
      <c r="I237" s="214"/>
      <c r="J237" s="105"/>
      <c r="K237" s="112" t="e">
        <f>+I237/J$660</f>
        <v>#DIV/0!</v>
      </c>
      <c r="L237" s="113"/>
    </row>
    <row r="238" spans="1:12" x14ac:dyDescent="0.2">
      <c r="B238" s="179"/>
      <c r="C238" s="197"/>
      <c r="D238" s="293" t="s">
        <v>794</v>
      </c>
      <c r="E238" s="231"/>
      <c r="F238" s="230"/>
      <c r="G238" s="172"/>
      <c r="H238" s="275"/>
      <c r="I238" s="214"/>
      <c r="J238" s="105"/>
      <c r="K238" s="112"/>
      <c r="L238" s="113"/>
    </row>
    <row r="239" spans="1:12" x14ac:dyDescent="0.2">
      <c r="B239" s="179"/>
      <c r="C239" s="197"/>
      <c r="D239" s="293" t="s">
        <v>795</v>
      </c>
      <c r="E239" s="231"/>
      <c r="F239" s="230"/>
      <c r="G239" s="172"/>
      <c r="H239" s="275"/>
      <c r="I239" s="214"/>
      <c r="J239" s="105"/>
      <c r="K239" s="112"/>
      <c r="L239" s="113"/>
    </row>
    <row r="240" spans="1:12" x14ac:dyDescent="0.2">
      <c r="B240" s="179"/>
      <c r="C240" s="197" t="s">
        <v>942</v>
      </c>
      <c r="D240" s="232" t="s">
        <v>796</v>
      </c>
      <c r="E240" s="231" t="s">
        <v>53</v>
      </c>
      <c r="F240" s="230"/>
      <c r="G240" s="172"/>
      <c r="H240" s="275"/>
      <c r="I240" s="214"/>
      <c r="J240" s="105"/>
      <c r="K240" s="112" t="e">
        <f>+I240/J$660</f>
        <v>#DIV/0!</v>
      </c>
      <c r="L240" s="113"/>
    </row>
    <row r="241" spans="2:12" x14ac:dyDescent="0.2">
      <c r="B241" s="179"/>
      <c r="C241" s="197" t="s">
        <v>943</v>
      </c>
      <c r="D241" s="232" t="s">
        <v>797</v>
      </c>
      <c r="E241" s="231" t="s">
        <v>53</v>
      </c>
      <c r="F241" s="230"/>
      <c r="G241" s="172"/>
      <c r="H241" s="275"/>
      <c r="I241" s="214"/>
      <c r="J241" s="105"/>
      <c r="K241" s="112" t="e">
        <f>+I241/J$660</f>
        <v>#DIV/0!</v>
      </c>
      <c r="L241" s="113"/>
    </row>
    <row r="242" spans="2:12" x14ac:dyDescent="0.2">
      <c r="B242" s="179"/>
      <c r="C242" s="197" t="s">
        <v>944</v>
      </c>
      <c r="D242" s="232" t="s">
        <v>798</v>
      </c>
      <c r="E242" s="231" t="s">
        <v>2</v>
      </c>
      <c r="F242" s="230"/>
      <c r="G242" s="172"/>
      <c r="H242" s="275"/>
      <c r="I242" s="214"/>
      <c r="J242" s="214"/>
      <c r="K242" s="112" t="e">
        <f>+I242/J$660</f>
        <v>#DIV/0!</v>
      </c>
      <c r="L242" s="113"/>
    </row>
    <row r="243" spans="2:12" x14ac:dyDescent="0.2">
      <c r="B243" s="179"/>
      <c r="C243" s="197"/>
      <c r="D243" s="293" t="s">
        <v>799</v>
      </c>
      <c r="E243" s="231"/>
      <c r="F243" s="230"/>
      <c r="G243" s="172"/>
      <c r="H243" s="275"/>
      <c r="I243" s="214"/>
      <c r="J243" s="105"/>
      <c r="K243" s="112"/>
      <c r="L243" s="113"/>
    </row>
    <row r="244" spans="2:12" x14ac:dyDescent="0.2">
      <c r="B244" s="179"/>
      <c r="C244" s="197"/>
      <c r="D244" s="293" t="s">
        <v>800</v>
      </c>
      <c r="E244" s="231"/>
      <c r="F244" s="230"/>
      <c r="G244" s="172"/>
      <c r="H244" s="275"/>
      <c r="I244" s="214"/>
      <c r="J244" s="105"/>
      <c r="K244" s="112"/>
      <c r="L244" s="113"/>
    </row>
    <row r="245" spans="2:12" x14ac:dyDescent="0.2">
      <c r="B245" s="179"/>
      <c r="C245" s="197"/>
      <c r="D245" s="293" t="s">
        <v>801</v>
      </c>
      <c r="E245" s="231"/>
      <c r="F245" s="230"/>
      <c r="G245" s="172"/>
      <c r="H245" s="275"/>
      <c r="I245" s="214"/>
      <c r="J245" s="214"/>
      <c r="K245" s="112"/>
      <c r="L245" s="113"/>
    </row>
    <row r="246" spans="2:12" x14ac:dyDescent="0.2">
      <c r="B246" s="179"/>
      <c r="C246" s="197"/>
      <c r="D246" s="293" t="s">
        <v>802</v>
      </c>
      <c r="E246" s="231"/>
      <c r="F246" s="230"/>
      <c r="G246" s="172"/>
      <c r="H246" s="275"/>
      <c r="I246" s="214"/>
      <c r="J246" s="105"/>
      <c r="K246" s="112"/>
      <c r="L246" s="113"/>
    </row>
    <row r="247" spans="2:12" x14ac:dyDescent="0.2">
      <c r="B247" s="179"/>
      <c r="C247" s="197"/>
      <c r="D247" s="293" t="s">
        <v>803</v>
      </c>
      <c r="E247" s="231"/>
      <c r="F247" s="230"/>
      <c r="G247" s="172"/>
      <c r="H247" s="275"/>
      <c r="I247" s="214"/>
      <c r="J247" s="105"/>
      <c r="K247" s="112"/>
      <c r="L247" s="113"/>
    </row>
    <row r="248" spans="2:12" x14ac:dyDescent="0.2">
      <c r="B248" s="179"/>
      <c r="C248" s="221" t="s">
        <v>926</v>
      </c>
      <c r="D248" s="233" t="s">
        <v>804</v>
      </c>
      <c r="E248" s="231"/>
      <c r="F248" s="230"/>
      <c r="G248" s="172"/>
      <c r="H248" s="275"/>
      <c r="I248" s="214"/>
      <c r="J248" s="105"/>
      <c r="K248" s="112"/>
      <c r="L248" s="113"/>
    </row>
    <row r="249" spans="2:12" x14ac:dyDescent="0.2">
      <c r="B249" s="179"/>
      <c r="C249" s="197" t="s">
        <v>945</v>
      </c>
      <c r="D249" s="232" t="s">
        <v>931</v>
      </c>
      <c r="E249" s="231" t="s">
        <v>698</v>
      </c>
      <c r="F249" s="230"/>
      <c r="G249" s="172"/>
      <c r="H249" s="275"/>
      <c r="I249" s="214"/>
      <c r="J249" s="105"/>
      <c r="K249" s="112" t="e">
        <f>+I249/J$660</f>
        <v>#DIV/0!</v>
      </c>
      <c r="L249" s="113"/>
    </row>
    <row r="250" spans="2:12" x14ac:dyDescent="0.2">
      <c r="B250" s="179"/>
      <c r="C250" s="197"/>
      <c r="D250" s="293" t="s">
        <v>805</v>
      </c>
      <c r="E250" s="231"/>
      <c r="F250" s="230"/>
      <c r="G250" s="172"/>
      <c r="H250" s="275"/>
      <c r="I250" s="214"/>
      <c r="J250" s="105"/>
      <c r="K250" s="112"/>
      <c r="L250" s="113"/>
    </row>
    <row r="251" spans="2:12" x14ac:dyDescent="0.2">
      <c r="B251" s="179"/>
      <c r="C251" s="197"/>
      <c r="D251" s="293" t="s">
        <v>806</v>
      </c>
      <c r="E251" s="231"/>
      <c r="F251" s="230"/>
      <c r="G251" s="172"/>
      <c r="H251" s="275"/>
      <c r="I251" s="214"/>
      <c r="J251" s="105"/>
      <c r="K251" s="112"/>
      <c r="L251" s="113"/>
    </row>
    <row r="252" spans="2:12" x14ac:dyDescent="0.2">
      <c r="B252" s="179"/>
      <c r="C252" s="197"/>
      <c r="D252" s="293" t="s">
        <v>807</v>
      </c>
      <c r="E252" s="231"/>
      <c r="F252" s="230"/>
      <c r="G252" s="172"/>
      <c r="H252" s="275"/>
      <c r="I252" s="214"/>
      <c r="J252" s="105"/>
      <c r="K252" s="112"/>
      <c r="L252" s="113"/>
    </row>
    <row r="253" spans="2:12" ht="44.25" customHeight="1" x14ac:dyDescent="0.2">
      <c r="B253" s="179"/>
      <c r="C253" s="197" t="s">
        <v>946</v>
      </c>
      <c r="D253" s="232" t="s">
        <v>1141</v>
      </c>
      <c r="E253" s="194" t="s">
        <v>48</v>
      </c>
      <c r="F253" s="109"/>
      <c r="G253" s="172"/>
      <c r="H253" s="275"/>
      <c r="I253" s="214"/>
      <c r="J253" s="105"/>
      <c r="K253" s="112" t="e">
        <f>+I253/J$660</f>
        <v>#DIV/0!</v>
      </c>
      <c r="L253" s="113"/>
    </row>
    <row r="254" spans="2:12" x14ac:dyDescent="0.2">
      <c r="B254" s="179"/>
      <c r="C254" s="197" t="s">
        <v>947</v>
      </c>
      <c r="D254" s="232" t="s">
        <v>774</v>
      </c>
      <c r="E254" s="231" t="s">
        <v>2</v>
      </c>
      <c r="F254" s="230"/>
      <c r="G254" s="172"/>
      <c r="H254" s="275"/>
      <c r="I254" s="214"/>
      <c r="J254" s="214"/>
      <c r="K254" s="112" t="e">
        <f>+I254/J$660</f>
        <v>#DIV/0!</v>
      </c>
      <c r="L254" s="113"/>
    </row>
    <row r="255" spans="2:12" ht="24" x14ac:dyDescent="0.2">
      <c r="B255" s="179"/>
      <c r="C255" s="197"/>
      <c r="D255" s="293" t="s">
        <v>808</v>
      </c>
      <c r="E255" s="231"/>
      <c r="F255" s="109"/>
      <c r="G255" s="172"/>
      <c r="H255" s="275"/>
      <c r="I255" s="214"/>
      <c r="J255" s="214"/>
      <c r="K255" s="112"/>
      <c r="L255" s="113"/>
    </row>
    <row r="256" spans="2:12" x14ac:dyDescent="0.2">
      <c r="B256" s="179"/>
      <c r="C256" s="197"/>
      <c r="D256" s="293" t="s">
        <v>1142</v>
      </c>
      <c r="E256" s="231"/>
      <c r="F256" s="230"/>
      <c r="G256" s="172"/>
      <c r="H256" s="275"/>
      <c r="I256" s="214"/>
      <c r="J256" s="105"/>
      <c r="K256" s="112"/>
      <c r="L256" s="113"/>
    </row>
    <row r="257" spans="2:12" x14ac:dyDescent="0.2">
      <c r="B257" s="179"/>
      <c r="C257" s="197" t="s">
        <v>948</v>
      </c>
      <c r="D257" s="232" t="s">
        <v>782</v>
      </c>
      <c r="E257" s="231" t="s">
        <v>2</v>
      </c>
      <c r="F257" s="230"/>
      <c r="G257" s="172"/>
      <c r="H257" s="275"/>
      <c r="I257" s="214"/>
      <c r="J257" s="214"/>
      <c r="K257" s="112" t="e">
        <f>+I257/J$660</f>
        <v>#DIV/0!</v>
      </c>
      <c r="L257" s="113"/>
    </row>
    <row r="258" spans="2:12" x14ac:dyDescent="0.2">
      <c r="B258" s="179"/>
      <c r="C258" s="197"/>
      <c r="D258" s="293" t="s">
        <v>1143</v>
      </c>
      <c r="E258" s="231"/>
      <c r="F258" s="230"/>
      <c r="G258" s="172"/>
      <c r="H258" s="275"/>
      <c r="I258" s="214"/>
      <c r="J258" s="105"/>
      <c r="K258" s="112"/>
      <c r="L258" s="113"/>
    </row>
    <row r="259" spans="2:12" ht="15" customHeight="1" x14ac:dyDescent="0.2">
      <c r="B259" s="179"/>
      <c r="C259" s="197"/>
      <c r="D259" s="293" t="s">
        <v>809</v>
      </c>
      <c r="E259" s="231"/>
      <c r="F259" s="230"/>
      <c r="G259" s="172"/>
      <c r="H259" s="275"/>
      <c r="I259" s="214"/>
      <c r="J259" s="214"/>
      <c r="K259" s="112"/>
      <c r="L259" s="113"/>
    </row>
    <row r="260" spans="2:12" x14ac:dyDescent="0.2">
      <c r="B260" s="179"/>
      <c r="C260" s="197"/>
      <c r="D260" s="293" t="s">
        <v>1144</v>
      </c>
      <c r="E260" s="231"/>
      <c r="F260" s="230"/>
      <c r="G260" s="172"/>
      <c r="H260" s="275"/>
      <c r="I260" s="214"/>
      <c r="J260" s="105"/>
      <c r="K260" s="112"/>
      <c r="L260" s="113"/>
    </row>
    <row r="261" spans="2:12" x14ac:dyDescent="0.2">
      <c r="B261" s="179"/>
      <c r="C261" s="197"/>
      <c r="D261" s="293" t="s">
        <v>810</v>
      </c>
      <c r="E261" s="231"/>
      <c r="F261" s="230"/>
      <c r="G261" s="172"/>
      <c r="H261" s="275"/>
      <c r="I261" s="214"/>
      <c r="J261" s="105"/>
      <c r="K261" s="112"/>
      <c r="L261" s="113"/>
    </row>
    <row r="262" spans="2:12" x14ac:dyDescent="0.2">
      <c r="B262" s="179"/>
      <c r="C262" s="197"/>
      <c r="D262" s="293" t="s">
        <v>811</v>
      </c>
      <c r="E262" s="231"/>
      <c r="F262" s="230"/>
      <c r="G262" s="172"/>
      <c r="H262" s="275"/>
      <c r="I262" s="214"/>
      <c r="J262" s="105"/>
      <c r="K262" s="112"/>
      <c r="L262" s="113"/>
    </row>
    <row r="263" spans="2:12" x14ac:dyDescent="0.2">
      <c r="B263" s="179"/>
      <c r="C263" s="197"/>
      <c r="D263" s="293" t="s">
        <v>812</v>
      </c>
      <c r="E263" s="231"/>
      <c r="F263" s="230"/>
      <c r="G263" s="172"/>
      <c r="H263" s="275"/>
      <c r="I263" s="214"/>
      <c r="J263" s="105"/>
      <c r="K263" s="112"/>
      <c r="L263" s="113"/>
    </row>
    <row r="264" spans="2:12" x14ac:dyDescent="0.2">
      <c r="B264" s="179"/>
      <c r="C264" s="197"/>
      <c r="D264" s="293" t="s">
        <v>813</v>
      </c>
      <c r="E264" s="231"/>
      <c r="F264" s="230"/>
      <c r="G264" s="172"/>
      <c r="H264" s="275"/>
      <c r="I264" s="214"/>
      <c r="J264" s="105"/>
      <c r="K264" s="112"/>
      <c r="L264" s="113"/>
    </row>
    <row r="265" spans="2:12" x14ac:dyDescent="0.2">
      <c r="B265" s="179"/>
      <c r="C265" s="197"/>
      <c r="D265" s="293" t="s">
        <v>814</v>
      </c>
      <c r="E265" s="231"/>
      <c r="F265" s="230"/>
      <c r="G265" s="172"/>
      <c r="H265" s="275"/>
      <c r="I265" s="214"/>
      <c r="J265" s="105"/>
      <c r="K265" s="112"/>
      <c r="L265" s="113"/>
    </row>
    <row r="266" spans="2:12" ht="24" x14ac:dyDescent="0.2">
      <c r="B266" s="179"/>
      <c r="C266" s="197"/>
      <c r="D266" s="293" t="s">
        <v>815</v>
      </c>
      <c r="E266" s="231"/>
      <c r="F266" s="230"/>
      <c r="G266" s="172"/>
      <c r="H266" s="275"/>
      <c r="I266" s="214"/>
      <c r="J266" s="105"/>
      <c r="K266" s="112"/>
      <c r="L266" s="113"/>
    </row>
    <row r="267" spans="2:12" x14ac:dyDescent="0.2">
      <c r="B267" s="179"/>
      <c r="C267" s="197" t="s">
        <v>949</v>
      </c>
      <c r="D267" s="232" t="s">
        <v>816</v>
      </c>
      <c r="E267" s="231" t="s">
        <v>2</v>
      </c>
      <c r="F267" s="230"/>
      <c r="G267" s="172"/>
      <c r="H267" s="275"/>
      <c r="I267" s="214"/>
      <c r="J267" s="214"/>
      <c r="K267" s="112" t="e">
        <f>+I267/J$660</f>
        <v>#DIV/0!</v>
      </c>
      <c r="L267" s="113"/>
    </row>
    <row r="268" spans="2:12" x14ac:dyDescent="0.2">
      <c r="B268" s="179"/>
      <c r="C268" s="197"/>
      <c r="D268" s="293" t="s">
        <v>817</v>
      </c>
      <c r="E268" s="231"/>
      <c r="F268" s="230"/>
      <c r="G268" s="172"/>
      <c r="H268" s="275"/>
      <c r="I268" s="214"/>
      <c r="J268" s="105"/>
      <c r="K268" s="112"/>
      <c r="L268" s="113"/>
    </row>
    <row r="269" spans="2:12" x14ac:dyDescent="0.2">
      <c r="B269" s="179"/>
      <c r="C269" s="197"/>
      <c r="D269" s="293" t="s">
        <v>818</v>
      </c>
      <c r="E269" s="231"/>
      <c r="F269" s="230"/>
      <c r="G269" s="172"/>
      <c r="H269" s="275"/>
      <c r="I269" s="214"/>
      <c r="J269" s="214"/>
      <c r="K269" s="112"/>
      <c r="L269" s="113"/>
    </row>
    <row r="270" spans="2:12" ht="14.25" customHeight="1" x14ac:dyDescent="0.2">
      <c r="B270" s="179"/>
      <c r="C270" s="197"/>
      <c r="D270" s="293" t="s">
        <v>819</v>
      </c>
      <c r="E270" s="231"/>
      <c r="F270" s="230"/>
      <c r="G270" s="172"/>
      <c r="H270" s="275"/>
      <c r="I270" s="214"/>
      <c r="J270" s="105"/>
      <c r="K270" s="112"/>
      <c r="L270" s="113"/>
    </row>
    <row r="271" spans="2:12" ht="15.75" customHeight="1" x14ac:dyDescent="0.2">
      <c r="B271" s="179"/>
      <c r="C271" s="197"/>
      <c r="D271" s="293" t="s">
        <v>820</v>
      </c>
      <c r="E271" s="231"/>
      <c r="F271" s="230"/>
      <c r="G271" s="172"/>
      <c r="H271" s="275"/>
      <c r="I271" s="214"/>
      <c r="J271" s="105"/>
      <c r="K271" s="112"/>
      <c r="L271" s="113"/>
    </row>
    <row r="272" spans="2:12" ht="25.5" customHeight="1" x14ac:dyDescent="0.2">
      <c r="B272" s="179"/>
      <c r="C272" s="197"/>
      <c r="D272" s="293" t="s">
        <v>821</v>
      </c>
      <c r="E272" s="231"/>
      <c r="F272" s="230"/>
      <c r="G272" s="172"/>
      <c r="H272" s="275"/>
      <c r="I272" s="214"/>
      <c r="J272" s="105"/>
      <c r="K272" s="112"/>
      <c r="L272" s="113"/>
    </row>
    <row r="273" spans="2:12" x14ac:dyDescent="0.2">
      <c r="B273" s="179"/>
      <c r="C273" s="197" t="s">
        <v>950</v>
      </c>
      <c r="D273" s="232" t="s">
        <v>822</v>
      </c>
      <c r="E273" s="231" t="s">
        <v>53</v>
      </c>
      <c r="F273" s="230"/>
      <c r="G273" s="172"/>
      <c r="H273" s="275"/>
      <c r="I273" s="214"/>
      <c r="J273" s="105"/>
      <c r="K273" s="112" t="e">
        <f>+I273/J$660</f>
        <v>#DIV/0!</v>
      </c>
      <c r="L273" s="113"/>
    </row>
    <row r="274" spans="2:12" x14ac:dyDescent="0.2">
      <c r="B274" s="179">
        <v>26</v>
      </c>
      <c r="C274" s="197" t="s">
        <v>951</v>
      </c>
      <c r="D274" s="232" t="s">
        <v>823</v>
      </c>
      <c r="E274" s="231" t="s">
        <v>53</v>
      </c>
      <c r="F274" s="230"/>
      <c r="G274" s="172"/>
      <c r="H274" s="275"/>
      <c r="I274" s="214"/>
      <c r="J274" s="105"/>
      <c r="K274" s="112" t="e">
        <f>+I274/J$660</f>
        <v>#DIV/0!</v>
      </c>
      <c r="L274" s="113"/>
    </row>
    <row r="275" spans="2:12" x14ac:dyDescent="0.2">
      <c r="B275" s="179"/>
      <c r="C275" s="197" t="s">
        <v>952</v>
      </c>
      <c r="D275" s="232" t="s">
        <v>786</v>
      </c>
      <c r="E275" s="231" t="s">
        <v>2</v>
      </c>
      <c r="F275" s="230"/>
      <c r="G275" s="172"/>
      <c r="H275" s="275"/>
      <c r="I275" s="214"/>
      <c r="J275" s="214"/>
      <c r="K275" s="112" t="e">
        <f>+I275/J$660</f>
        <v>#DIV/0!</v>
      </c>
      <c r="L275" s="113"/>
    </row>
    <row r="276" spans="2:12" x14ac:dyDescent="0.2">
      <c r="B276" s="179"/>
      <c r="C276" s="197"/>
      <c r="D276" s="293" t="s">
        <v>824</v>
      </c>
      <c r="E276" s="231"/>
      <c r="F276" s="230"/>
      <c r="G276" s="172"/>
      <c r="H276" s="275"/>
      <c r="I276" s="214"/>
      <c r="J276" s="105"/>
      <c r="K276" s="112"/>
      <c r="L276" s="113"/>
    </row>
    <row r="277" spans="2:12" x14ac:dyDescent="0.2">
      <c r="B277" s="179"/>
      <c r="C277" s="197"/>
      <c r="D277" s="293" t="s">
        <v>825</v>
      </c>
      <c r="E277" s="231"/>
      <c r="F277" s="230"/>
      <c r="G277" s="172"/>
      <c r="H277" s="275"/>
      <c r="I277" s="214"/>
      <c r="J277" s="105"/>
      <c r="K277" s="112"/>
      <c r="L277" s="113"/>
    </row>
    <row r="278" spans="2:12" x14ac:dyDescent="0.2">
      <c r="B278" s="179"/>
      <c r="C278" s="197"/>
      <c r="D278" s="293" t="s">
        <v>826</v>
      </c>
      <c r="E278" s="231"/>
      <c r="F278" s="230"/>
      <c r="G278" s="172"/>
      <c r="H278" s="275"/>
      <c r="I278" s="214"/>
      <c r="J278" s="105"/>
      <c r="K278" s="112"/>
      <c r="L278" s="113"/>
    </row>
    <row r="279" spans="2:12" x14ac:dyDescent="0.2">
      <c r="B279" s="179"/>
      <c r="C279" s="197"/>
      <c r="D279" s="293" t="s">
        <v>788</v>
      </c>
      <c r="E279" s="231"/>
      <c r="F279" s="230"/>
      <c r="G279" s="172"/>
      <c r="H279" s="275"/>
      <c r="I279" s="214"/>
      <c r="J279" s="214"/>
      <c r="K279" s="112"/>
      <c r="L279" s="113"/>
    </row>
    <row r="280" spans="2:12" x14ac:dyDescent="0.2">
      <c r="B280" s="179"/>
      <c r="C280" s="197"/>
      <c r="D280" s="293" t="s">
        <v>827</v>
      </c>
      <c r="E280" s="231"/>
      <c r="F280" s="230"/>
      <c r="G280" s="172"/>
      <c r="H280" s="275"/>
      <c r="I280" s="214"/>
      <c r="J280" s="105"/>
      <c r="K280" s="112"/>
      <c r="L280" s="113"/>
    </row>
    <row r="281" spans="2:12" x14ac:dyDescent="0.2">
      <c r="B281" s="179"/>
      <c r="C281" s="197"/>
      <c r="D281" s="293" t="s">
        <v>828</v>
      </c>
      <c r="E281" s="231"/>
      <c r="F281" s="230"/>
      <c r="G281" s="172"/>
      <c r="H281" s="275"/>
      <c r="I281" s="214"/>
      <c r="J281" s="105"/>
      <c r="K281" s="112"/>
      <c r="L281" s="113"/>
    </row>
    <row r="282" spans="2:12" x14ac:dyDescent="0.2">
      <c r="B282" s="179"/>
      <c r="C282" s="197"/>
      <c r="D282" s="293" t="s">
        <v>792</v>
      </c>
      <c r="E282" s="231"/>
      <c r="F282" s="230"/>
      <c r="G282" s="172"/>
      <c r="H282" s="275"/>
      <c r="I282" s="214"/>
      <c r="J282" s="105"/>
      <c r="K282" s="112"/>
      <c r="L282" s="113"/>
    </row>
    <row r="283" spans="2:12" x14ac:dyDescent="0.2">
      <c r="B283" s="179"/>
      <c r="C283" s="197"/>
      <c r="D283" s="293" t="s">
        <v>829</v>
      </c>
      <c r="E283" s="231"/>
      <c r="F283" s="230"/>
      <c r="G283" s="172"/>
      <c r="H283" s="275"/>
      <c r="I283" s="214"/>
      <c r="J283" s="105"/>
      <c r="K283" s="112"/>
      <c r="L283" s="113"/>
    </row>
    <row r="284" spans="2:12" x14ac:dyDescent="0.2">
      <c r="B284" s="179"/>
      <c r="C284" s="197" t="s">
        <v>954</v>
      </c>
      <c r="D284" s="232" t="s">
        <v>955</v>
      </c>
      <c r="E284" s="231" t="s">
        <v>2</v>
      </c>
      <c r="F284" s="230"/>
      <c r="G284" s="172"/>
      <c r="H284" s="275"/>
      <c r="I284" s="214"/>
      <c r="J284" s="214"/>
      <c r="K284" s="112" t="e">
        <f>+I284/J$660</f>
        <v>#DIV/0!</v>
      </c>
      <c r="L284" s="113"/>
    </row>
    <row r="285" spans="2:12" x14ac:dyDescent="0.2">
      <c r="B285" s="179"/>
      <c r="C285" s="197"/>
      <c r="D285" s="293" t="s">
        <v>830</v>
      </c>
      <c r="E285" s="231"/>
      <c r="F285" s="230"/>
      <c r="G285" s="172"/>
      <c r="H285" s="275"/>
      <c r="I285" s="214"/>
      <c r="J285" s="105"/>
      <c r="K285" s="112"/>
      <c r="L285" s="113"/>
    </row>
    <row r="286" spans="2:12" x14ac:dyDescent="0.2">
      <c r="B286" s="179"/>
      <c r="C286" s="197"/>
      <c r="D286" s="293" t="s">
        <v>794</v>
      </c>
      <c r="E286" s="231"/>
      <c r="F286" s="230"/>
      <c r="G286" s="172"/>
      <c r="H286" s="275"/>
      <c r="I286" s="214"/>
      <c r="J286" s="105"/>
      <c r="K286" s="112"/>
      <c r="L286" s="113"/>
    </row>
    <row r="287" spans="2:12" x14ac:dyDescent="0.2">
      <c r="B287" s="179"/>
      <c r="C287" s="197"/>
      <c r="D287" s="293" t="s">
        <v>831</v>
      </c>
      <c r="E287" s="231"/>
      <c r="F287" s="230"/>
      <c r="G287" s="172"/>
      <c r="H287" s="275"/>
      <c r="I287" s="214"/>
      <c r="J287" s="105"/>
      <c r="K287" s="112"/>
      <c r="L287" s="113"/>
    </row>
    <row r="288" spans="2:12" x14ac:dyDescent="0.2">
      <c r="B288" s="179"/>
      <c r="C288" s="197"/>
      <c r="D288" s="293" t="s">
        <v>795</v>
      </c>
      <c r="E288" s="231"/>
      <c r="F288" s="230"/>
      <c r="G288" s="172"/>
      <c r="H288" s="275"/>
      <c r="I288" s="214"/>
      <c r="J288" s="105"/>
      <c r="K288" s="112"/>
      <c r="L288" s="113"/>
    </row>
    <row r="289" spans="2:12" x14ac:dyDescent="0.2">
      <c r="B289" s="179"/>
      <c r="C289" s="197" t="s">
        <v>956</v>
      </c>
      <c r="D289" s="232" t="s">
        <v>832</v>
      </c>
      <c r="E289" s="231" t="s">
        <v>53</v>
      </c>
      <c r="F289" s="230"/>
      <c r="G289" s="172"/>
      <c r="H289" s="275"/>
      <c r="I289" s="214"/>
      <c r="J289" s="105"/>
      <c r="K289" s="112" t="e">
        <f>+I289/J$660</f>
        <v>#DIV/0!</v>
      </c>
      <c r="L289" s="113"/>
    </row>
    <row r="290" spans="2:12" x14ac:dyDescent="0.2">
      <c r="B290" s="179"/>
      <c r="C290" s="197" t="s">
        <v>957</v>
      </c>
      <c r="D290" s="232" t="s">
        <v>796</v>
      </c>
      <c r="E290" s="231" t="s">
        <v>53</v>
      </c>
      <c r="F290" s="230"/>
      <c r="G290" s="172"/>
      <c r="H290" s="275"/>
      <c r="I290" s="214"/>
      <c r="J290" s="105"/>
      <c r="K290" s="112" t="e">
        <f>+I290/J$660</f>
        <v>#DIV/0!</v>
      </c>
      <c r="L290" s="113"/>
    </row>
    <row r="291" spans="2:12" ht="24" x14ac:dyDescent="0.2">
      <c r="B291" s="179"/>
      <c r="C291" s="197" t="s">
        <v>958</v>
      </c>
      <c r="D291" s="232" t="s">
        <v>833</v>
      </c>
      <c r="E291" s="231" t="s">
        <v>53</v>
      </c>
      <c r="F291" s="230"/>
      <c r="G291" s="172"/>
      <c r="H291" s="275"/>
      <c r="I291" s="214"/>
      <c r="J291" s="105"/>
      <c r="K291" s="112" t="e">
        <f>+I291/J$660</f>
        <v>#DIV/0!</v>
      </c>
      <c r="L291" s="113"/>
    </row>
    <row r="292" spans="2:12" x14ac:dyDescent="0.2">
      <c r="B292" s="179"/>
      <c r="C292" s="197" t="s">
        <v>959</v>
      </c>
      <c r="D292" s="232" t="s">
        <v>834</v>
      </c>
      <c r="E292" s="231" t="s">
        <v>2</v>
      </c>
      <c r="F292" s="230"/>
      <c r="G292" s="172"/>
      <c r="H292" s="275"/>
      <c r="I292" s="214"/>
      <c r="J292" s="214"/>
      <c r="K292" s="112" t="e">
        <f>+I292/J$660</f>
        <v>#DIV/0!</v>
      </c>
      <c r="L292" s="113"/>
    </row>
    <row r="293" spans="2:12" x14ac:dyDescent="0.2">
      <c r="B293" s="179"/>
      <c r="C293" s="197"/>
      <c r="D293" s="293" t="s">
        <v>835</v>
      </c>
      <c r="E293" s="231"/>
      <c r="F293" s="230"/>
      <c r="G293" s="172"/>
      <c r="H293" s="275"/>
      <c r="I293" s="214"/>
      <c r="J293" s="105"/>
      <c r="K293" s="112"/>
      <c r="L293" s="113"/>
    </row>
    <row r="294" spans="2:12" x14ac:dyDescent="0.2">
      <c r="B294" s="179"/>
      <c r="C294" s="197"/>
      <c r="D294" s="293" t="s">
        <v>836</v>
      </c>
      <c r="E294" s="231"/>
      <c r="F294" s="230"/>
      <c r="G294" s="172"/>
      <c r="H294" s="275"/>
      <c r="I294" s="214"/>
      <c r="J294" s="105"/>
      <c r="K294" s="112"/>
      <c r="L294" s="113"/>
    </row>
    <row r="295" spans="2:12" x14ac:dyDescent="0.2">
      <c r="B295" s="179"/>
      <c r="C295" s="197"/>
      <c r="D295" s="293" t="s">
        <v>837</v>
      </c>
      <c r="E295" s="231"/>
      <c r="F295" s="230"/>
      <c r="G295" s="172"/>
      <c r="H295" s="275"/>
      <c r="I295" s="214"/>
      <c r="J295" s="105"/>
      <c r="K295" s="112"/>
      <c r="L295" s="113"/>
    </row>
    <row r="296" spans="2:12" x14ac:dyDescent="0.2">
      <c r="B296" s="179"/>
      <c r="C296" s="197"/>
      <c r="D296" s="293" t="s">
        <v>801</v>
      </c>
      <c r="E296" s="231"/>
      <c r="F296" s="230"/>
      <c r="G296" s="172"/>
      <c r="H296" s="275"/>
      <c r="I296" s="214"/>
      <c r="J296" s="105"/>
      <c r="K296" s="112"/>
      <c r="L296" s="113"/>
    </row>
    <row r="297" spans="2:12" x14ac:dyDescent="0.2">
      <c r="B297" s="179"/>
      <c r="C297" s="197"/>
      <c r="D297" s="293" t="s">
        <v>838</v>
      </c>
      <c r="E297" s="231"/>
      <c r="F297" s="230"/>
      <c r="G297" s="172"/>
      <c r="H297" s="275"/>
      <c r="I297" s="214"/>
      <c r="J297" s="105"/>
      <c r="K297" s="112"/>
      <c r="L297" s="113"/>
    </row>
    <row r="298" spans="2:12" x14ac:dyDescent="0.2">
      <c r="B298" s="179"/>
      <c r="C298" s="197"/>
      <c r="D298" s="293" t="s">
        <v>839</v>
      </c>
      <c r="E298" s="231"/>
      <c r="F298" s="230"/>
      <c r="G298" s="172"/>
      <c r="H298" s="275"/>
      <c r="I298" s="214"/>
      <c r="J298" s="214"/>
      <c r="K298" s="112"/>
      <c r="L298" s="113"/>
    </row>
    <row r="299" spans="2:12" x14ac:dyDescent="0.2">
      <c r="B299" s="179"/>
      <c r="C299" s="197"/>
      <c r="D299" s="293" t="s">
        <v>840</v>
      </c>
      <c r="E299" s="231"/>
      <c r="F299" s="230"/>
      <c r="G299" s="172"/>
      <c r="H299" s="275"/>
      <c r="I299" s="214"/>
      <c r="J299" s="105"/>
      <c r="K299" s="112"/>
      <c r="L299" s="113"/>
    </row>
    <row r="300" spans="2:12" x14ac:dyDescent="0.2">
      <c r="B300" s="179"/>
      <c r="C300" s="197"/>
      <c r="D300" s="293" t="s">
        <v>841</v>
      </c>
      <c r="E300" s="231"/>
      <c r="F300" s="230"/>
      <c r="G300" s="172"/>
      <c r="H300" s="275"/>
      <c r="I300" s="214"/>
      <c r="J300" s="105"/>
      <c r="K300" s="112"/>
      <c r="L300" s="113"/>
    </row>
    <row r="301" spans="2:12" x14ac:dyDescent="0.2">
      <c r="B301" s="179"/>
      <c r="C301" s="197"/>
      <c r="D301" s="293" t="s">
        <v>842</v>
      </c>
      <c r="E301" s="231"/>
      <c r="F301" s="230"/>
      <c r="G301" s="172"/>
      <c r="H301" s="275"/>
      <c r="I301" s="214"/>
      <c r="J301" s="105"/>
      <c r="K301" s="112"/>
      <c r="L301" s="113"/>
    </row>
    <row r="302" spans="2:12" x14ac:dyDescent="0.2">
      <c r="B302" s="179"/>
      <c r="C302" s="197"/>
      <c r="D302" s="293" t="s">
        <v>843</v>
      </c>
      <c r="E302" s="231"/>
      <c r="F302" s="230"/>
      <c r="G302" s="172"/>
      <c r="H302" s="275"/>
      <c r="I302" s="214"/>
      <c r="J302" s="105"/>
      <c r="K302" s="112"/>
      <c r="L302" s="113"/>
    </row>
    <row r="303" spans="2:12" x14ac:dyDescent="0.2">
      <c r="B303" s="179"/>
      <c r="C303" s="197"/>
      <c r="D303" s="293" t="s">
        <v>844</v>
      </c>
      <c r="E303" s="231"/>
      <c r="F303" s="230"/>
      <c r="G303" s="172"/>
      <c r="H303" s="275"/>
      <c r="I303" s="214"/>
      <c r="J303" s="105"/>
      <c r="K303" s="112"/>
      <c r="L303" s="113"/>
    </row>
    <row r="304" spans="2:12" x14ac:dyDescent="0.2">
      <c r="B304" s="179"/>
      <c r="C304" s="221" t="s">
        <v>927</v>
      </c>
      <c r="D304" s="234" t="s">
        <v>845</v>
      </c>
      <c r="E304" s="231"/>
      <c r="F304" s="230"/>
      <c r="G304" s="172"/>
      <c r="H304" s="275"/>
      <c r="I304" s="214"/>
      <c r="J304" s="105"/>
      <c r="K304" s="112"/>
      <c r="L304" s="113"/>
    </row>
    <row r="305" spans="2:12" x14ac:dyDescent="0.2">
      <c r="B305" s="179"/>
      <c r="C305" s="197" t="s">
        <v>960</v>
      </c>
      <c r="D305" s="234" t="s">
        <v>931</v>
      </c>
      <c r="E305" s="231" t="s">
        <v>698</v>
      </c>
      <c r="F305" s="230"/>
      <c r="G305" s="172"/>
      <c r="H305" s="275"/>
      <c r="I305" s="214"/>
      <c r="J305" s="214"/>
      <c r="K305" s="112" t="e">
        <f>+I305/J$660</f>
        <v>#DIV/0!</v>
      </c>
      <c r="L305" s="113"/>
    </row>
    <row r="306" spans="2:12" x14ac:dyDescent="0.2">
      <c r="B306" s="179"/>
      <c r="C306" s="197"/>
      <c r="D306" s="293" t="s">
        <v>846</v>
      </c>
      <c r="E306" s="231"/>
      <c r="F306" s="230"/>
      <c r="G306" s="172"/>
      <c r="H306" s="275"/>
      <c r="I306" s="214"/>
      <c r="J306" s="105"/>
      <c r="K306" s="112"/>
      <c r="L306" s="113"/>
    </row>
    <row r="307" spans="2:12" x14ac:dyDescent="0.2">
      <c r="B307" s="179"/>
      <c r="C307" s="197"/>
      <c r="D307" s="293" t="s">
        <v>847</v>
      </c>
      <c r="E307" s="231"/>
      <c r="F307" s="230"/>
      <c r="G307" s="172"/>
      <c r="H307" s="275"/>
      <c r="I307" s="214"/>
      <c r="J307" s="105"/>
      <c r="K307" s="112"/>
      <c r="L307" s="113"/>
    </row>
    <row r="308" spans="2:12" x14ac:dyDescent="0.2">
      <c r="B308" s="179"/>
      <c r="C308" s="197"/>
      <c r="D308" s="293" t="s">
        <v>848</v>
      </c>
      <c r="E308" s="231"/>
      <c r="F308" s="230"/>
      <c r="G308" s="172"/>
      <c r="H308" s="275"/>
      <c r="I308" s="214"/>
      <c r="J308" s="105"/>
      <c r="K308" s="112"/>
      <c r="L308" s="113"/>
    </row>
    <row r="309" spans="2:12" ht="36" x14ac:dyDescent="0.2">
      <c r="B309" s="179"/>
      <c r="C309" s="197" t="s">
        <v>961</v>
      </c>
      <c r="D309" s="232" t="s">
        <v>1145</v>
      </c>
      <c r="E309" s="231" t="s">
        <v>48</v>
      </c>
      <c r="F309" s="230"/>
      <c r="G309" s="172"/>
      <c r="H309" s="275"/>
      <c r="I309" s="214"/>
      <c r="J309" s="105"/>
      <c r="K309" s="112" t="e">
        <f>+I309/J$660</f>
        <v>#DIV/0!</v>
      </c>
      <c r="L309" s="113"/>
    </row>
    <row r="310" spans="2:12" x14ac:dyDescent="0.2">
      <c r="B310" s="179"/>
      <c r="C310" s="197" t="s">
        <v>962</v>
      </c>
      <c r="D310" s="232" t="s">
        <v>774</v>
      </c>
      <c r="E310" s="231" t="s">
        <v>2</v>
      </c>
      <c r="F310" s="230"/>
      <c r="G310" s="172"/>
      <c r="H310" s="275"/>
      <c r="I310" s="214"/>
      <c r="J310" s="214"/>
      <c r="K310" s="112" t="e">
        <f>+I310/J$660</f>
        <v>#DIV/0!</v>
      </c>
      <c r="L310" s="113"/>
    </row>
    <row r="311" spans="2:12" ht="24" x14ac:dyDescent="0.2">
      <c r="B311" s="179"/>
      <c r="C311" s="197"/>
      <c r="D311" s="293" t="s">
        <v>849</v>
      </c>
      <c r="E311" s="231"/>
      <c r="F311" s="109"/>
      <c r="G311" s="172"/>
      <c r="H311" s="275"/>
      <c r="I311" s="214"/>
      <c r="J311" s="105"/>
      <c r="K311" s="112"/>
      <c r="L311" s="113"/>
    </row>
    <row r="312" spans="2:12" ht="24" x14ac:dyDescent="0.2">
      <c r="B312" s="179"/>
      <c r="C312" s="197"/>
      <c r="D312" s="293" t="s">
        <v>850</v>
      </c>
      <c r="E312" s="231"/>
      <c r="F312" s="109"/>
      <c r="G312" s="172"/>
      <c r="H312" s="275"/>
      <c r="I312" s="214"/>
      <c r="J312" s="214"/>
      <c r="K312" s="112"/>
      <c r="L312" s="113"/>
    </row>
    <row r="313" spans="2:12" x14ac:dyDescent="0.2">
      <c r="B313" s="179"/>
      <c r="C313" s="197"/>
      <c r="D313" s="293" t="s">
        <v>1142</v>
      </c>
      <c r="E313" s="231"/>
      <c r="F313" s="230"/>
      <c r="G313" s="172"/>
      <c r="H313" s="275"/>
      <c r="I313" s="214"/>
      <c r="J313" s="105"/>
      <c r="K313" s="112"/>
      <c r="L313" s="113"/>
    </row>
    <row r="314" spans="2:12" ht="12.75" customHeight="1" x14ac:dyDescent="0.2">
      <c r="B314" s="179"/>
      <c r="C314" s="197"/>
      <c r="D314" s="293" t="s">
        <v>1146</v>
      </c>
      <c r="E314" s="231"/>
      <c r="F314" s="230"/>
      <c r="G314" s="172"/>
      <c r="H314" s="275"/>
      <c r="I314" s="214"/>
      <c r="J314" s="105"/>
      <c r="K314" s="112"/>
      <c r="L314" s="113"/>
    </row>
    <row r="315" spans="2:12" ht="12.75" customHeight="1" x14ac:dyDescent="0.2">
      <c r="B315" s="179"/>
      <c r="C315" s="197" t="s">
        <v>963</v>
      </c>
      <c r="D315" s="232" t="s">
        <v>782</v>
      </c>
      <c r="E315" s="231" t="s">
        <v>2</v>
      </c>
      <c r="F315" s="230"/>
      <c r="G315" s="172"/>
      <c r="H315" s="275"/>
      <c r="I315" s="214"/>
      <c r="J315" s="214"/>
      <c r="K315" s="112" t="e">
        <f>+I315/J$660</f>
        <v>#DIV/0!</v>
      </c>
      <c r="L315" s="113"/>
    </row>
    <row r="316" spans="2:12" ht="24" x14ac:dyDescent="0.2">
      <c r="B316" s="179"/>
      <c r="C316" s="197"/>
      <c r="D316" s="293" t="s">
        <v>851</v>
      </c>
      <c r="E316" s="231"/>
      <c r="F316" s="230"/>
      <c r="G316" s="172"/>
      <c r="H316" s="275"/>
      <c r="I316" s="214"/>
      <c r="J316" s="105"/>
      <c r="K316" s="112"/>
      <c r="L316" s="113"/>
    </row>
    <row r="317" spans="2:12" ht="24" x14ac:dyDescent="0.2">
      <c r="B317" s="179"/>
      <c r="C317" s="197"/>
      <c r="D317" s="293" t="s">
        <v>852</v>
      </c>
      <c r="E317" s="231"/>
      <c r="F317" s="230"/>
      <c r="G317" s="172"/>
      <c r="H317" s="275"/>
      <c r="I317" s="214"/>
      <c r="J317" s="214"/>
      <c r="K317" s="112"/>
      <c r="L317" s="113"/>
    </row>
    <row r="318" spans="2:12" x14ac:dyDescent="0.2">
      <c r="B318" s="179"/>
      <c r="C318" s="197"/>
      <c r="D318" s="293" t="s">
        <v>812</v>
      </c>
      <c r="E318" s="231"/>
      <c r="F318" s="230"/>
      <c r="G318" s="172"/>
      <c r="H318" s="275"/>
      <c r="I318" s="214"/>
      <c r="J318" s="105"/>
      <c r="K318" s="112"/>
      <c r="L318" s="113"/>
    </row>
    <row r="319" spans="2:12" x14ac:dyDescent="0.2">
      <c r="B319" s="179"/>
      <c r="C319" s="197"/>
      <c r="D319" s="293" t="s">
        <v>813</v>
      </c>
      <c r="E319" s="231"/>
      <c r="F319" s="230"/>
      <c r="G319" s="172"/>
      <c r="H319" s="275"/>
      <c r="I319" s="214"/>
      <c r="J319" s="105"/>
      <c r="K319" s="112"/>
      <c r="L319" s="113"/>
    </row>
    <row r="320" spans="2:12" x14ac:dyDescent="0.2">
      <c r="B320" s="179"/>
      <c r="C320" s="197"/>
      <c r="D320" s="293" t="s">
        <v>814</v>
      </c>
      <c r="E320" s="231"/>
      <c r="F320" s="230"/>
      <c r="G320" s="172"/>
      <c r="H320" s="275"/>
      <c r="I320" s="214"/>
      <c r="J320" s="105"/>
      <c r="K320" s="112"/>
      <c r="L320" s="113"/>
    </row>
    <row r="321" spans="2:12" ht="24" x14ac:dyDescent="0.2">
      <c r="B321" s="179"/>
      <c r="C321" s="197"/>
      <c r="D321" s="293" t="s">
        <v>853</v>
      </c>
      <c r="E321" s="231"/>
      <c r="F321" s="230"/>
      <c r="G321" s="172"/>
      <c r="H321" s="275"/>
      <c r="I321" s="214"/>
      <c r="J321" s="105"/>
      <c r="K321" s="112"/>
      <c r="L321" s="113"/>
    </row>
    <row r="322" spans="2:12" ht="24" x14ac:dyDescent="0.2">
      <c r="B322" s="179"/>
      <c r="C322" s="197"/>
      <c r="D322" s="293" t="s">
        <v>854</v>
      </c>
      <c r="E322" s="231"/>
      <c r="F322" s="230"/>
      <c r="G322" s="172"/>
      <c r="H322" s="275"/>
      <c r="I322" s="214"/>
      <c r="J322" s="105"/>
      <c r="K322" s="112"/>
      <c r="L322" s="113"/>
    </row>
    <row r="323" spans="2:12" x14ac:dyDescent="0.2">
      <c r="B323" s="179"/>
      <c r="C323" s="197" t="s">
        <v>964</v>
      </c>
      <c r="D323" s="232" t="s">
        <v>818</v>
      </c>
      <c r="E323" s="231" t="s">
        <v>53</v>
      </c>
      <c r="F323" s="230"/>
      <c r="G323" s="172"/>
      <c r="H323" s="275"/>
      <c r="I323" s="214"/>
      <c r="J323" s="105"/>
      <c r="K323" s="112" t="e">
        <f>+I323/J$660</f>
        <v>#DIV/0!</v>
      </c>
      <c r="L323" s="113"/>
    </row>
    <row r="324" spans="2:12" x14ac:dyDescent="0.2">
      <c r="B324" s="179"/>
      <c r="C324" s="197" t="s">
        <v>965</v>
      </c>
      <c r="D324" s="232" t="s">
        <v>855</v>
      </c>
      <c r="E324" s="231" t="s">
        <v>53</v>
      </c>
      <c r="F324" s="230"/>
      <c r="G324" s="172"/>
      <c r="H324" s="275"/>
      <c r="I324" s="214"/>
      <c r="J324" s="105"/>
      <c r="K324" s="112" t="e">
        <f>+I324/J$660</f>
        <v>#DIV/0!</v>
      </c>
      <c r="L324" s="113"/>
    </row>
    <row r="325" spans="2:12" x14ac:dyDescent="0.2">
      <c r="B325" s="179"/>
      <c r="C325" s="197" t="s">
        <v>966</v>
      </c>
      <c r="D325" s="232" t="s">
        <v>786</v>
      </c>
      <c r="E325" s="231" t="s">
        <v>2</v>
      </c>
      <c r="F325" s="230"/>
      <c r="G325" s="172"/>
      <c r="H325" s="275"/>
      <c r="I325" s="214"/>
      <c r="J325" s="214"/>
      <c r="K325" s="112" t="e">
        <f>+I325/J$660</f>
        <v>#DIV/0!</v>
      </c>
      <c r="L325" s="113"/>
    </row>
    <row r="326" spans="2:12" x14ac:dyDescent="0.2">
      <c r="B326" s="179"/>
      <c r="C326" s="197"/>
      <c r="D326" s="293" t="s">
        <v>824</v>
      </c>
      <c r="E326" s="231"/>
      <c r="F326" s="230"/>
      <c r="G326" s="172"/>
      <c r="H326" s="275"/>
      <c r="I326" s="214"/>
      <c r="J326" s="105"/>
      <c r="K326" s="112"/>
      <c r="L326" s="113"/>
    </row>
    <row r="327" spans="2:12" x14ac:dyDescent="0.2">
      <c r="B327" s="179"/>
      <c r="C327" s="197"/>
      <c r="D327" s="293" t="s">
        <v>825</v>
      </c>
      <c r="E327" s="231"/>
      <c r="F327" s="230"/>
      <c r="G327" s="172"/>
      <c r="H327" s="275"/>
      <c r="I327" s="214"/>
      <c r="J327" s="235"/>
      <c r="K327" s="112"/>
      <c r="L327" s="113"/>
    </row>
    <row r="328" spans="2:12" x14ac:dyDescent="0.2">
      <c r="B328" s="179"/>
      <c r="C328" s="197"/>
      <c r="D328" s="293" t="s">
        <v>826</v>
      </c>
      <c r="E328" s="231"/>
      <c r="F328" s="230"/>
      <c r="G328" s="172"/>
      <c r="H328" s="275"/>
      <c r="I328" s="214"/>
      <c r="J328" s="105"/>
      <c r="K328" s="112"/>
      <c r="L328" s="113"/>
    </row>
    <row r="329" spans="2:12" x14ac:dyDescent="0.2">
      <c r="B329" s="179"/>
      <c r="C329" s="197"/>
      <c r="D329" s="293" t="s">
        <v>788</v>
      </c>
      <c r="E329" s="231"/>
      <c r="F329" s="230"/>
      <c r="G329" s="172"/>
      <c r="H329" s="275"/>
      <c r="I329" s="214"/>
      <c r="J329" s="105"/>
      <c r="K329" s="112"/>
      <c r="L329" s="113"/>
    </row>
    <row r="330" spans="2:12" x14ac:dyDescent="0.2">
      <c r="B330" s="179"/>
      <c r="C330" s="197"/>
      <c r="D330" s="293" t="s">
        <v>856</v>
      </c>
      <c r="E330" s="231"/>
      <c r="F330" s="230"/>
      <c r="G330" s="172"/>
      <c r="H330" s="275"/>
      <c r="I330" s="214"/>
      <c r="J330" s="105"/>
      <c r="K330" s="112"/>
      <c r="L330" s="113"/>
    </row>
    <row r="331" spans="2:12" x14ac:dyDescent="0.2">
      <c r="B331" s="179"/>
      <c r="C331" s="197"/>
      <c r="D331" s="293" t="s">
        <v>829</v>
      </c>
      <c r="E331" s="231"/>
      <c r="F331" s="230"/>
      <c r="G331" s="172"/>
      <c r="H331" s="275"/>
      <c r="I331" s="214"/>
      <c r="J331" s="105"/>
      <c r="K331" s="112"/>
      <c r="L331" s="113"/>
    </row>
    <row r="332" spans="2:12" x14ac:dyDescent="0.2">
      <c r="B332" s="179"/>
      <c r="C332" s="197" t="s">
        <v>1093</v>
      </c>
      <c r="D332" s="232" t="s">
        <v>955</v>
      </c>
      <c r="E332" s="231" t="s">
        <v>2</v>
      </c>
      <c r="F332" s="230"/>
      <c r="G332" s="172"/>
      <c r="H332" s="275"/>
      <c r="I332" s="214"/>
      <c r="J332" s="214"/>
      <c r="K332" s="112" t="e">
        <f>+I332/J$660</f>
        <v>#DIV/0!</v>
      </c>
      <c r="L332" s="113"/>
    </row>
    <row r="333" spans="2:12" x14ac:dyDescent="0.2">
      <c r="B333" s="179"/>
      <c r="C333" s="197"/>
      <c r="D333" s="293" t="s">
        <v>830</v>
      </c>
      <c r="E333" s="231"/>
      <c r="F333" s="230"/>
      <c r="G333" s="172"/>
      <c r="H333" s="275"/>
      <c r="I333" s="214"/>
      <c r="J333" s="105"/>
      <c r="K333" s="112"/>
      <c r="L333" s="113"/>
    </row>
    <row r="334" spans="2:12" x14ac:dyDescent="0.2">
      <c r="B334" s="179"/>
      <c r="C334" s="197"/>
      <c r="D334" s="293" t="s">
        <v>831</v>
      </c>
      <c r="E334" s="231"/>
      <c r="F334" s="230"/>
      <c r="G334" s="172"/>
      <c r="H334" s="275"/>
      <c r="I334" s="214"/>
      <c r="J334" s="105"/>
      <c r="K334" s="112"/>
      <c r="L334" s="113"/>
    </row>
    <row r="335" spans="2:12" x14ac:dyDescent="0.2">
      <c r="B335" s="179"/>
      <c r="C335" s="197" t="s">
        <v>967</v>
      </c>
      <c r="D335" s="232" t="s">
        <v>832</v>
      </c>
      <c r="E335" s="231" t="s">
        <v>53</v>
      </c>
      <c r="F335" s="230"/>
      <c r="G335" s="172"/>
      <c r="H335" s="275"/>
      <c r="I335" s="214"/>
      <c r="J335" s="105"/>
      <c r="K335" s="112" t="e">
        <f t="shared" ref="K335:K340" si="10">+I335/J$660</f>
        <v>#DIV/0!</v>
      </c>
      <c r="L335" s="113"/>
    </row>
    <row r="336" spans="2:12" x14ac:dyDescent="0.2">
      <c r="B336" s="179"/>
      <c r="C336" s="197" t="s">
        <v>968</v>
      </c>
      <c r="D336" s="232" t="s">
        <v>857</v>
      </c>
      <c r="E336" s="231" t="s">
        <v>53</v>
      </c>
      <c r="F336" s="230"/>
      <c r="G336" s="172"/>
      <c r="H336" s="275"/>
      <c r="I336" s="214"/>
      <c r="J336" s="105"/>
      <c r="K336" s="112" t="e">
        <f t="shared" si="10"/>
        <v>#DIV/0!</v>
      </c>
      <c r="L336" s="113"/>
    </row>
    <row r="337" spans="2:12" x14ac:dyDescent="0.2">
      <c r="B337" s="179"/>
      <c r="C337" s="197" t="s">
        <v>969</v>
      </c>
      <c r="D337" s="232" t="s">
        <v>858</v>
      </c>
      <c r="E337" s="231" t="s">
        <v>53</v>
      </c>
      <c r="F337" s="230"/>
      <c r="G337" s="172"/>
      <c r="H337" s="275"/>
      <c r="I337" s="214"/>
      <c r="J337" s="105"/>
      <c r="K337" s="112" t="e">
        <f t="shared" si="10"/>
        <v>#DIV/0!</v>
      </c>
      <c r="L337" s="113"/>
    </row>
    <row r="338" spans="2:12" x14ac:dyDescent="0.2">
      <c r="B338" s="179"/>
      <c r="C338" s="197" t="s">
        <v>970</v>
      </c>
      <c r="D338" s="232" t="s">
        <v>796</v>
      </c>
      <c r="E338" s="231" t="s">
        <v>53</v>
      </c>
      <c r="F338" s="230"/>
      <c r="G338" s="172"/>
      <c r="H338" s="275"/>
      <c r="I338" s="214"/>
      <c r="J338" s="105"/>
      <c r="K338" s="112" t="e">
        <f t="shared" si="10"/>
        <v>#DIV/0!</v>
      </c>
      <c r="L338" s="113"/>
    </row>
    <row r="339" spans="2:12" ht="24" x14ac:dyDescent="0.2">
      <c r="B339" s="179"/>
      <c r="C339" s="197" t="s">
        <v>971</v>
      </c>
      <c r="D339" s="232" t="s">
        <v>833</v>
      </c>
      <c r="E339" s="231" t="s">
        <v>53</v>
      </c>
      <c r="F339" s="230"/>
      <c r="G339" s="172"/>
      <c r="H339" s="275"/>
      <c r="I339" s="214"/>
      <c r="J339" s="105"/>
      <c r="K339" s="112" t="e">
        <f t="shared" si="10"/>
        <v>#DIV/0!</v>
      </c>
      <c r="L339" s="113"/>
    </row>
    <row r="340" spans="2:12" x14ac:dyDescent="0.2">
      <c r="B340" s="179"/>
      <c r="C340" s="197" t="s">
        <v>972</v>
      </c>
      <c r="D340" s="232" t="s">
        <v>834</v>
      </c>
      <c r="E340" s="231" t="s">
        <v>2</v>
      </c>
      <c r="F340" s="230"/>
      <c r="G340" s="172"/>
      <c r="H340" s="275"/>
      <c r="I340" s="214"/>
      <c r="J340" s="214"/>
      <c r="K340" s="112" t="e">
        <f t="shared" si="10"/>
        <v>#DIV/0!</v>
      </c>
      <c r="L340" s="113"/>
    </row>
    <row r="341" spans="2:12" x14ac:dyDescent="0.2">
      <c r="B341" s="179"/>
      <c r="C341" s="197"/>
      <c r="D341" s="293" t="s">
        <v>835</v>
      </c>
      <c r="E341" s="231"/>
      <c r="F341" s="230"/>
      <c r="G341" s="172"/>
      <c r="H341" s="275"/>
      <c r="I341" s="214"/>
      <c r="J341" s="105"/>
      <c r="K341" s="112"/>
      <c r="L341" s="113"/>
    </row>
    <row r="342" spans="2:12" x14ac:dyDescent="0.2">
      <c r="B342" s="179"/>
      <c r="C342" s="197"/>
      <c r="D342" s="293" t="s">
        <v>800</v>
      </c>
      <c r="E342" s="231"/>
      <c r="F342" s="230"/>
      <c r="G342" s="172"/>
      <c r="H342" s="275"/>
      <c r="I342" s="214"/>
      <c r="J342" s="105"/>
      <c r="K342" s="112"/>
      <c r="L342" s="113"/>
    </row>
    <row r="343" spans="2:12" x14ac:dyDescent="0.2">
      <c r="B343" s="179"/>
      <c r="C343" s="197"/>
      <c r="D343" s="293" t="s">
        <v>859</v>
      </c>
      <c r="E343" s="231"/>
      <c r="F343" s="230"/>
      <c r="G343" s="172"/>
      <c r="H343" s="275"/>
      <c r="I343" s="214"/>
      <c r="J343" s="214"/>
      <c r="K343" s="112"/>
      <c r="L343" s="113"/>
    </row>
    <row r="344" spans="2:12" x14ac:dyDescent="0.2">
      <c r="B344" s="179"/>
      <c r="C344" s="197"/>
      <c r="D344" s="293" t="s">
        <v>860</v>
      </c>
      <c r="E344" s="231"/>
      <c r="F344" s="230"/>
      <c r="G344" s="172"/>
      <c r="H344" s="275"/>
      <c r="I344" s="214"/>
      <c r="J344" s="105"/>
      <c r="K344" s="112"/>
      <c r="L344" s="113"/>
    </row>
    <row r="345" spans="2:12" x14ac:dyDescent="0.2">
      <c r="B345" s="179"/>
      <c r="C345" s="197"/>
      <c r="D345" s="293" t="s">
        <v>801</v>
      </c>
      <c r="E345" s="231"/>
      <c r="F345" s="230"/>
      <c r="G345" s="172"/>
      <c r="H345" s="275"/>
      <c r="I345" s="214"/>
      <c r="J345" s="105"/>
      <c r="K345" s="112"/>
      <c r="L345" s="113"/>
    </row>
    <row r="346" spans="2:12" x14ac:dyDescent="0.2">
      <c r="B346" s="179"/>
      <c r="C346" s="197"/>
      <c r="D346" s="293" t="s">
        <v>861</v>
      </c>
      <c r="E346" s="231"/>
      <c r="F346" s="230"/>
      <c r="G346" s="172"/>
      <c r="H346" s="275"/>
      <c r="I346" s="214"/>
      <c r="J346" s="105"/>
      <c r="K346" s="112"/>
      <c r="L346" s="113"/>
    </row>
    <row r="347" spans="2:12" x14ac:dyDescent="0.2">
      <c r="B347" s="179"/>
      <c r="C347" s="197"/>
      <c r="D347" s="293" t="s">
        <v>862</v>
      </c>
      <c r="E347" s="231"/>
      <c r="F347" s="230"/>
      <c r="G347" s="172"/>
      <c r="H347" s="275"/>
      <c r="I347" s="214"/>
      <c r="J347" s="105"/>
      <c r="K347" s="112"/>
      <c r="L347" s="113"/>
    </row>
    <row r="348" spans="2:12" x14ac:dyDescent="0.2">
      <c r="B348" s="179"/>
      <c r="C348" s="197"/>
      <c r="D348" s="293" t="s">
        <v>802</v>
      </c>
      <c r="E348" s="231"/>
      <c r="F348" s="230"/>
      <c r="G348" s="172"/>
      <c r="H348" s="275"/>
      <c r="I348" s="214"/>
      <c r="J348" s="105"/>
      <c r="K348" s="112"/>
      <c r="L348" s="113"/>
    </row>
    <row r="349" spans="2:12" x14ac:dyDescent="0.2">
      <c r="B349" s="179"/>
      <c r="C349" s="197" t="s">
        <v>928</v>
      </c>
      <c r="D349" s="233" t="s">
        <v>863</v>
      </c>
      <c r="E349" s="231"/>
      <c r="F349" s="230"/>
      <c r="G349" s="172"/>
      <c r="H349" s="275"/>
      <c r="I349" s="214"/>
      <c r="J349" s="105"/>
      <c r="K349" s="112"/>
      <c r="L349" s="113"/>
    </row>
    <row r="350" spans="2:12" x14ac:dyDescent="0.2">
      <c r="B350" s="179"/>
      <c r="C350" s="197" t="s">
        <v>973</v>
      </c>
      <c r="D350" s="232" t="s">
        <v>931</v>
      </c>
      <c r="E350" s="231" t="s">
        <v>698</v>
      </c>
      <c r="F350" s="230"/>
      <c r="G350" s="172"/>
      <c r="H350" s="275"/>
      <c r="I350" s="214"/>
      <c r="J350" s="105"/>
      <c r="K350" s="112" t="e">
        <f>+I350/J$660</f>
        <v>#DIV/0!</v>
      </c>
      <c r="L350" s="113"/>
    </row>
    <row r="351" spans="2:12" x14ac:dyDescent="0.2">
      <c r="B351" s="179"/>
      <c r="C351" s="197"/>
      <c r="D351" s="293" t="s">
        <v>864</v>
      </c>
      <c r="E351" s="231"/>
      <c r="F351" s="230"/>
      <c r="G351" s="172"/>
      <c r="H351" s="275"/>
      <c r="I351" s="214"/>
      <c r="J351" s="105"/>
      <c r="K351" s="112"/>
      <c r="L351" s="113"/>
    </row>
    <row r="352" spans="2:12" x14ac:dyDescent="0.2">
      <c r="B352" s="179"/>
      <c r="C352" s="197"/>
      <c r="D352" s="293" t="s">
        <v>865</v>
      </c>
      <c r="E352" s="231"/>
      <c r="F352" s="230"/>
      <c r="G352" s="172"/>
      <c r="H352" s="275"/>
      <c r="I352" s="214"/>
      <c r="J352" s="105"/>
      <c r="K352" s="112"/>
      <c r="L352" s="113"/>
    </row>
    <row r="353" spans="2:12" x14ac:dyDescent="0.2">
      <c r="B353" s="179"/>
      <c r="C353" s="197"/>
      <c r="D353" s="293" t="s">
        <v>866</v>
      </c>
      <c r="E353" s="231"/>
      <c r="F353" s="230"/>
      <c r="G353" s="172"/>
      <c r="H353" s="275"/>
      <c r="I353" s="214"/>
      <c r="J353" s="105"/>
      <c r="K353" s="112"/>
      <c r="L353" s="113"/>
    </row>
    <row r="354" spans="2:12" ht="36" x14ac:dyDescent="0.2">
      <c r="B354" s="179"/>
      <c r="C354" s="197" t="s">
        <v>974</v>
      </c>
      <c r="D354" s="232" t="s">
        <v>1147</v>
      </c>
      <c r="E354" s="194" t="s">
        <v>48</v>
      </c>
      <c r="F354" s="109"/>
      <c r="G354" s="172"/>
      <c r="H354" s="275"/>
      <c r="I354" s="214"/>
      <c r="J354" s="105"/>
      <c r="K354" s="112" t="e">
        <f>+I354/J$660</f>
        <v>#DIV/0!</v>
      </c>
      <c r="L354" s="113"/>
    </row>
    <row r="355" spans="2:12" x14ac:dyDescent="0.2">
      <c r="B355" s="179"/>
      <c r="C355" s="197" t="s">
        <v>975</v>
      </c>
      <c r="D355" s="232" t="s">
        <v>774</v>
      </c>
      <c r="E355" s="194" t="s">
        <v>2</v>
      </c>
      <c r="F355" s="109"/>
      <c r="G355" s="172"/>
      <c r="H355" s="275"/>
      <c r="I355" s="214"/>
      <c r="J355" s="214"/>
      <c r="K355" s="112" t="e">
        <f>+I355/J$660</f>
        <v>#DIV/0!</v>
      </c>
      <c r="L355" s="113"/>
    </row>
    <row r="356" spans="2:12" ht="24" x14ac:dyDescent="0.2">
      <c r="B356" s="179"/>
      <c r="C356" s="197"/>
      <c r="D356" s="293" t="s">
        <v>867</v>
      </c>
      <c r="E356" s="231"/>
      <c r="F356" s="109"/>
      <c r="G356" s="172"/>
      <c r="H356" s="275"/>
      <c r="I356" s="214"/>
      <c r="J356" s="105"/>
      <c r="K356" s="112"/>
      <c r="L356" s="113"/>
    </row>
    <row r="357" spans="2:12" ht="24" x14ac:dyDescent="0.2">
      <c r="B357" s="179"/>
      <c r="C357" s="197"/>
      <c r="D357" s="293" t="s">
        <v>868</v>
      </c>
      <c r="E357" s="231"/>
      <c r="F357" s="109"/>
      <c r="G357" s="172"/>
      <c r="H357" s="275"/>
      <c r="I357" s="214"/>
      <c r="J357" s="214"/>
      <c r="K357" s="112"/>
      <c r="L357" s="113"/>
    </row>
    <row r="358" spans="2:12" x14ac:dyDescent="0.2">
      <c r="B358" s="179"/>
      <c r="C358" s="197"/>
      <c r="D358" s="293" t="s">
        <v>1142</v>
      </c>
      <c r="E358" s="194"/>
      <c r="F358" s="109"/>
      <c r="G358" s="172"/>
      <c r="H358" s="275"/>
      <c r="I358" s="214"/>
      <c r="J358" s="105"/>
      <c r="K358" s="112"/>
      <c r="L358" s="113"/>
    </row>
    <row r="359" spans="2:12" ht="24" x14ac:dyDescent="0.2">
      <c r="B359" s="179"/>
      <c r="C359" s="197"/>
      <c r="D359" s="293" t="s">
        <v>1148</v>
      </c>
      <c r="E359" s="194"/>
      <c r="F359" s="109"/>
      <c r="G359" s="172"/>
      <c r="H359" s="275"/>
      <c r="I359" s="214"/>
      <c r="J359" s="105"/>
      <c r="K359" s="112"/>
      <c r="L359" s="113"/>
    </row>
    <row r="360" spans="2:12" x14ac:dyDescent="0.2">
      <c r="B360" s="179"/>
      <c r="C360" s="197" t="s">
        <v>976</v>
      </c>
      <c r="D360" s="232" t="s">
        <v>782</v>
      </c>
      <c r="E360" s="194" t="s">
        <v>2</v>
      </c>
      <c r="F360" s="109"/>
      <c r="G360" s="172"/>
      <c r="H360" s="275"/>
      <c r="I360" s="214"/>
      <c r="J360" s="105"/>
      <c r="K360" s="112" t="e">
        <f>+I360/J$660</f>
        <v>#DIV/0!</v>
      </c>
      <c r="L360" s="113"/>
    </row>
    <row r="361" spans="2:12" ht="24" x14ac:dyDescent="0.2">
      <c r="B361" s="179"/>
      <c r="C361" s="197"/>
      <c r="D361" s="293" t="s">
        <v>869</v>
      </c>
      <c r="E361" s="231"/>
      <c r="F361" s="109"/>
      <c r="G361" s="172"/>
      <c r="H361" s="275"/>
      <c r="I361" s="214"/>
      <c r="J361" s="105"/>
      <c r="K361" s="112"/>
      <c r="L361" s="113"/>
    </row>
    <row r="362" spans="2:12" ht="24" x14ac:dyDescent="0.2">
      <c r="B362" s="179"/>
      <c r="C362" s="197"/>
      <c r="D362" s="293" t="s">
        <v>870</v>
      </c>
      <c r="E362" s="231"/>
      <c r="F362" s="230"/>
      <c r="G362" s="172"/>
      <c r="H362" s="275"/>
      <c r="I362" s="214"/>
      <c r="J362" s="105"/>
      <c r="K362" s="112"/>
      <c r="L362" s="113"/>
    </row>
    <row r="363" spans="2:12" x14ac:dyDescent="0.2">
      <c r="B363" s="179"/>
      <c r="C363" s="197"/>
      <c r="D363" s="293" t="s">
        <v>812</v>
      </c>
      <c r="E363" s="194"/>
      <c r="F363" s="109"/>
      <c r="G363" s="172"/>
      <c r="H363" s="275"/>
      <c r="I363" s="214"/>
      <c r="J363" s="214"/>
      <c r="K363" s="112"/>
      <c r="L363" s="113"/>
    </row>
    <row r="364" spans="2:12" x14ac:dyDescent="0.2">
      <c r="B364" s="179"/>
      <c r="C364" s="197"/>
      <c r="D364" s="293" t="s">
        <v>813</v>
      </c>
      <c r="E364" s="194"/>
      <c r="F364" s="109"/>
      <c r="G364" s="172"/>
      <c r="H364" s="275"/>
      <c r="I364" s="214"/>
      <c r="J364" s="105"/>
      <c r="K364" s="112"/>
      <c r="L364" s="113"/>
    </row>
    <row r="365" spans="2:12" x14ac:dyDescent="0.2">
      <c r="B365" s="179"/>
      <c r="C365" s="197"/>
      <c r="D365" s="293" t="s">
        <v>814</v>
      </c>
      <c r="E365" s="194"/>
      <c r="F365" s="109"/>
      <c r="G365" s="172"/>
      <c r="H365" s="275"/>
      <c r="I365" s="214"/>
      <c r="J365" s="105"/>
      <c r="K365" s="112"/>
      <c r="L365" s="113"/>
    </row>
    <row r="366" spans="2:12" ht="24" x14ac:dyDescent="0.2">
      <c r="B366" s="179"/>
      <c r="C366" s="197"/>
      <c r="D366" s="293" t="s">
        <v>853</v>
      </c>
      <c r="E366" s="194"/>
      <c r="F366" s="109"/>
      <c r="G366" s="172"/>
      <c r="H366" s="275"/>
      <c r="I366" s="214"/>
      <c r="J366" s="105"/>
      <c r="K366" s="112"/>
      <c r="L366" s="113"/>
    </row>
    <row r="367" spans="2:12" x14ac:dyDescent="0.2">
      <c r="B367" s="179"/>
      <c r="C367" s="197" t="s">
        <v>977</v>
      </c>
      <c r="D367" s="232" t="s">
        <v>818</v>
      </c>
      <c r="E367" s="231" t="s">
        <v>53</v>
      </c>
      <c r="F367" s="230"/>
      <c r="G367" s="172"/>
      <c r="H367" s="275"/>
      <c r="I367" s="214"/>
      <c r="J367" s="105"/>
      <c r="K367" s="112" t="e">
        <f>+I367/J$660</f>
        <v>#DIV/0!</v>
      </c>
      <c r="L367" s="113"/>
    </row>
    <row r="368" spans="2:12" x14ac:dyDescent="0.2">
      <c r="B368" s="179"/>
      <c r="C368" s="197" t="s">
        <v>978</v>
      </c>
      <c r="D368" s="232" t="s">
        <v>823</v>
      </c>
      <c r="E368" s="231" t="s">
        <v>53</v>
      </c>
      <c r="F368" s="230"/>
      <c r="G368" s="172"/>
      <c r="H368" s="275"/>
      <c r="I368" s="214"/>
      <c r="J368" s="105"/>
      <c r="K368" s="112" t="e">
        <f>+I368/J$660</f>
        <v>#DIV/0!</v>
      </c>
      <c r="L368" s="113"/>
    </row>
    <row r="369" spans="2:12" x14ac:dyDescent="0.2">
      <c r="B369" s="179"/>
      <c r="C369" s="197" t="s">
        <v>979</v>
      </c>
      <c r="D369" s="232" t="s">
        <v>786</v>
      </c>
      <c r="E369" s="194" t="s">
        <v>2</v>
      </c>
      <c r="F369" s="109"/>
      <c r="G369" s="172"/>
      <c r="H369" s="275"/>
      <c r="I369" s="214"/>
      <c r="J369" s="105"/>
      <c r="K369" s="112" t="e">
        <f>+I369/J$660</f>
        <v>#DIV/0!</v>
      </c>
      <c r="L369" s="113"/>
    </row>
    <row r="370" spans="2:12" x14ac:dyDescent="0.2">
      <c r="B370" s="179"/>
      <c r="C370" s="197"/>
      <c r="D370" s="293" t="s">
        <v>824</v>
      </c>
      <c r="E370" s="231"/>
      <c r="F370" s="230"/>
      <c r="G370" s="172"/>
      <c r="H370" s="275"/>
      <c r="I370" s="214"/>
      <c r="J370" s="105"/>
      <c r="K370" s="112"/>
      <c r="L370" s="113"/>
    </row>
    <row r="371" spans="2:12" x14ac:dyDescent="0.2">
      <c r="B371" s="179"/>
      <c r="C371" s="197"/>
      <c r="D371" s="293" t="s">
        <v>825</v>
      </c>
      <c r="E371" s="194"/>
      <c r="F371" s="109"/>
      <c r="G371" s="172"/>
      <c r="H371" s="275"/>
      <c r="I371" s="214"/>
      <c r="J371" s="105"/>
      <c r="K371" s="112"/>
      <c r="L371" s="113"/>
    </row>
    <row r="372" spans="2:12" x14ac:dyDescent="0.2">
      <c r="B372" s="179"/>
      <c r="C372" s="197"/>
      <c r="D372" s="293" t="s">
        <v>826</v>
      </c>
      <c r="E372" s="231"/>
      <c r="F372" s="230"/>
      <c r="G372" s="172"/>
      <c r="H372" s="275"/>
      <c r="I372" s="214"/>
      <c r="J372" s="105"/>
      <c r="K372" s="112"/>
      <c r="L372" s="113"/>
    </row>
    <row r="373" spans="2:12" x14ac:dyDescent="0.2">
      <c r="B373" s="179"/>
      <c r="C373" s="197"/>
      <c r="D373" s="293" t="s">
        <v>788</v>
      </c>
      <c r="E373" s="231"/>
      <c r="F373" s="230"/>
      <c r="G373" s="172"/>
      <c r="H373" s="275"/>
      <c r="I373" s="214"/>
      <c r="J373" s="214"/>
      <c r="K373" s="112"/>
      <c r="L373" s="113"/>
    </row>
    <row r="374" spans="2:12" x14ac:dyDescent="0.2">
      <c r="B374" s="179"/>
      <c r="C374" s="197"/>
      <c r="D374" s="293" t="s">
        <v>789</v>
      </c>
      <c r="E374" s="231"/>
      <c r="F374" s="230"/>
      <c r="G374" s="172"/>
      <c r="H374" s="275"/>
      <c r="I374" s="214"/>
      <c r="J374" s="105"/>
      <c r="K374" s="112"/>
      <c r="L374" s="113"/>
    </row>
    <row r="375" spans="2:12" x14ac:dyDescent="0.2">
      <c r="B375" s="179"/>
      <c r="C375" s="197"/>
      <c r="D375" s="293" t="s">
        <v>856</v>
      </c>
      <c r="E375" s="194"/>
      <c r="F375" s="109"/>
      <c r="G375" s="172"/>
      <c r="H375" s="275"/>
      <c r="I375" s="214"/>
      <c r="J375" s="105"/>
      <c r="K375" s="112"/>
      <c r="L375" s="113"/>
    </row>
    <row r="376" spans="2:12" x14ac:dyDescent="0.2">
      <c r="B376" s="179"/>
      <c r="C376" s="197"/>
      <c r="D376" s="293" t="s">
        <v>829</v>
      </c>
      <c r="E376" s="231"/>
      <c r="F376" s="230"/>
      <c r="G376" s="172"/>
      <c r="H376" s="275"/>
      <c r="I376" s="214"/>
      <c r="J376" s="105"/>
      <c r="K376" s="112"/>
      <c r="L376" s="113"/>
    </row>
    <row r="377" spans="2:12" x14ac:dyDescent="0.2">
      <c r="B377" s="179"/>
      <c r="C377" s="197" t="s">
        <v>980</v>
      </c>
      <c r="D377" s="232" t="s">
        <v>953</v>
      </c>
      <c r="E377" s="231" t="s">
        <v>698</v>
      </c>
      <c r="F377" s="230"/>
      <c r="G377" s="172"/>
      <c r="H377" s="275"/>
      <c r="I377" s="214"/>
      <c r="J377" s="105"/>
      <c r="K377" s="112" t="e">
        <f>+I377/J$660</f>
        <v>#DIV/0!</v>
      </c>
      <c r="L377" s="113"/>
    </row>
    <row r="378" spans="2:12" x14ac:dyDescent="0.2">
      <c r="B378" s="179"/>
      <c r="C378" s="197"/>
      <c r="D378" s="293" t="s">
        <v>830</v>
      </c>
      <c r="E378" s="194"/>
      <c r="F378" s="109"/>
      <c r="G378" s="172"/>
      <c r="H378" s="275"/>
      <c r="I378" s="214"/>
      <c r="J378" s="105"/>
      <c r="K378" s="112"/>
      <c r="L378" s="113"/>
    </row>
    <row r="379" spans="2:12" x14ac:dyDescent="0.2">
      <c r="B379" s="179"/>
      <c r="C379" s="197"/>
      <c r="D379" s="293" t="s">
        <v>831</v>
      </c>
      <c r="E379" s="194"/>
      <c r="F379" s="109"/>
      <c r="G379" s="172"/>
      <c r="H379" s="275"/>
      <c r="I379" s="214"/>
      <c r="J379" s="105"/>
      <c r="K379" s="112"/>
      <c r="L379" s="113"/>
    </row>
    <row r="380" spans="2:12" x14ac:dyDescent="0.2">
      <c r="B380" s="179"/>
      <c r="C380" s="197" t="s">
        <v>981</v>
      </c>
      <c r="D380" s="232" t="s">
        <v>832</v>
      </c>
      <c r="E380" s="231" t="s">
        <v>53</v>
      </c>
      <c r="F380" s="230"/>
      <c r="G380" s="172"/>
      <c r="H380" s="275"/>
      <c r="I380" s="214"/>
      <c r="J380" s="105"/>
      <c r="K380" s="112" t="e">
        <f t="shared" ref="K380:K385" si="11">+I380/J$660</f>
        <v>#DIV/0!</v>
      </c>
      <c r="L380" s="113"/>
    </row>
    <row r="381" spans="2:12" x14ac:dyDescent="0.2">
      <c r="B381" s="179"/>
      <c r="C381" s="197" t="s">
        <v>982</v>
      </c>
      <c r="D381" s="232" t="s">
        <v>1097</v>
      </c>
      <c r="E381" s="231" t="s">
        <v>53</v>
      </c>
      <c r="F381" s="230"/>
      <c r="G381" s="172"/>
      <c r="H381" s="275"/>
      <c r="I381" s="214"/>
      <c r="J381" s="105"/>
      <c r="K381" s="112" t="e">
        <f t="shared" si="11"/>
        <v>#DIV/0!</v>
      </c>
      <c r="L381" s="113"/>
    </row>
    <row r="382" spans="2:12" x14ac:dyDescent="0.2">
      <c r="B382" s="179"/>
      <c r="C382" s="197" t="s">
        <v>983</v>
      </c>
      <c r="D382" s="232" t="s">
        <v>1098</v>
      </c>
      <c r="E382" s="231" t="s">
        <v>53</v>
      </c>
      <c r="F382" s="230"/>
      <c r="G382" s="172"/>
      <c r="H382" s="275"/>
      <c r="I382" s="214"/>
      <c r="J382" s="105"/>
      <c r="K382" s="112" t="e">
        <f t="shared" si="11"/>
        <v>#DIV/0!</v>
      </c>
      <c r="L382" s="113"/>
    </row>
    <row r="383" spans="2:12" x14ac:dyDescent="0.2">
      <c r="B383" s="179"/>
      <c r="C383" s="197" t="s">
        <v>984</v>
      </c>
      <c r="D383" s="232" t="s">
        <v>1099</v>
      </c>
      <c r="E383" s="231" t="s">
        <v>53</v>
      </c>
      <c r="F383" s="230"/>
      <c r="G383" s="172"/>
      <c r="H383" s="275"/>
      <c r="I383" s="214"/>
      <c r="J383" s="105"/>
      <c r="K383" s="112" t="e">
        <f t="shared" si="11"/>
        <v>#DIV/0!</v>
      </c>
      <c r="L383" s="113"/>
    </row>
    <row r="384" spans="2:12" ht="24" x14ac:dyDescent="0.2">
      <c r="B384" s="179"/>
      <c r="C384" s="197" t="s">
        <v>985</v>
      </c>
      <c r="D384" s="232" t="s">
        <v>1100</v>
      </c>
      <c r="E384" s="231" t="s">
        <v>53</v>
      </c>
      <c r="F384" s="230"/>
      <c r="G384" s="172"/>
      <c r="H384" s="275"/>
      <c r="I384" s="214"/>
      <c r="J384" s="105"/>
      <c r="K384" s="112" t="e">
        <f t="shared" si="11"/>
        <v>#DIV/0!</v>
      </c>
      <c r="L384" s="113"/>
    </row>
    <row r="385" spans="2:12" x14ac:dyDescent="0.2">
      <c r="B385" s="179"/>
      <c r="C385" s="197" t="s">
        <v>986</v>
      </c>
      <c r="D385" s="232" t="s">
        <v>834</v>
      </c>
      <c r="E385" s="194" t="s">
        <v>2</v>
      </c>
      <c r="F385" s="109"/>
      <c r="G385" s="172"/>
      <c r="H385" s="275"/>
      <c r="I385" s="214"/>
      <c r="J385" s="105"/>
      <c r="K385" s="112" t="e">
        <f t="shared" si="11"/>
        <v>#DIV/0!</v>
      </c>
      <c r="L385" s="113"/>
    </row>
    <row r="386" spans="2:12" x14ac:dyDescent="0.2">
      <c r="B386" s="179"/>
      <c r="C386" s="197"/>
      <c r="D386" s="293" t="s">
        <v>835</v>
      </c>
      <c r="E386" s="231"/>
      <c r="F386" s="230"/>
      <c r="G386" s="172"/>
      <c r="H386" s="275"/>
      <c r="I386" s="214"/>
      <c r="J386" s="214"/>
      <c r="K386" s="112"/>
      <c r="L386" s="113"/>
    </row>
    <row r="387" spans="2:12" x14ac:dyDescent="0.2">
      <c r="B387" s="179"/>
      <c r="C387" s="197"/>
      <c r="D387" s="293" t="s">
        <v>800</v>
      </c>
      <c r="E387" s="231"/>
      <c r="F387" s="230"/>
      <c r="G387" s="172"/>
      <c r="H387" s="275"/>
      <c r="I387" s="214"/>
      <c r="J387" s="105"/>
      <c r="K387" s="112"/>
      <c r="L387" s="113"/>
    </row>
    <row r="388" spans="2:12" x14ac:dyDescent="0.2">
      <c r="B388" s="179"/>
      <c r="C388" s="197"/>
      <c r="D388" s="293" t="s">
        <v>859</v>
      </c>
      <c r="E388" s="231"/>
      <c r="F388" s="230"/>
      <c r="G388" s="172"/>
      <c r="H388" s="275"/>
      <c r="I388" s="214"/>
      <c r="J388" s="105"/>
      <c r="K388" s="112"/>
      <c r="L388" s="113"/>
    </row>
    <row r="389" spans="2:12" x14ac:dyDescent="0.2">
      <c r="B389" s="179"/>
      <c r="C389" s="197"/>
      <c r="D389" s="293" t="s">
        <v>860</v>
      </c>
      <c r="E389" s="231"/>
      <c r="F389" s="230"/>
      <c r="G389" s="172"/>
      <c r="H389" s="275"/>
      <c r="I389" s="214"/>
      <c r="J389" s="105"/>
      <c r="K389" s="112"/>
      <c r="L389" s="113"/>
    </row>
    <row r="390" spans="2:12" x14ac:dyDescent="0.2">
      <c r="B390" s="179"/>
      <c r="C390" s="197"/>
      <c r="D390" s="293" t="s">
        <v>801</v>
      </c>
      <c r="E390" s="231"/>
      <c r="F390" s="230"/>
      <c r="G390" s="172"/>
      <c r="H390" s="275"/>
      <c r="I390" s="214"/>
      <c r="J390" s="105"/>
      <c r="K390" s="112"/>
      <c r="L390" s="113"/>
    </row>
    <row r="391" spans="2:12" x14ac:dyDescent="0.2">
      <c r="B391" s="179"/>
      <c r="C391" s="197"/>
      <c r="D391" s="293" t="s">
        <v>861</v>
      </c>
      <c r="E391" s="231"/>
      <c r="F391" s="230"/>
      <c r="G391" s="172"/>
      <c r="H391" s="275"/>
      <c r="I391" s="214"/>
      <c r="J391" s="105"/>
      <c r="K391" s="112"/>
      <c r="L391" s="113"/>
    </row>
    <row r="392" spans="2:12" x14ac:dyDescent="0.2">
      <c r="B392" s="179"/>
      <c r="C392" s="197"/>
      <c r="D392" s="293" t="s">
        <v>862</v>
      </c>
      <c r="E392" s="231"/>
      <c r="F392" s="230"/>
      <c r="G392" s="172"/>
      <c r="H392" s="275"/>
      <c r="I392" s="214"/>
      <c r="J392" s="105"/>
      <c r="K392" s="112"/>
      <c r="L392" s="113"/>
    </row>
    <row r="393" spans="2:12" x14ac:dyDescent="0.2">
      <c r="B393" s="179"/>
      <c r="C393" s="197"/>
      <c r="D393" s="293" t="s">
        <v>802</v>
      </c>
      <c r="E393" s="231"/>
      <c r="F393" s="230"/>
      <c r="G393" s="172"/>
      <c r="H393" s="275"/>
      <c r="I393" s="214"/>
      <c r="J393" s="105"/>
      <c r="K393" s="112"/>
      <c r="L393" s="113"/>
    </row>
    <row r="394" spans="2:12" x14ac:dyDescent="0.2">
      <c r="B394" s="179"/>
      <c r="C394" s="197" t="s">
        <v>929</v>
      </c>
      <c r="D394" s="233" t="s">
        <v>871</v>
      </c>
      <c r="E394" s="231"/>
      <c r="F394" s="230"/>
      <c r="G394" s="172"/>
      <c r="H394" s="275"/>
      <c r="I394" s="214"/>
      <c r="J394" s="105"/>
      <c r="K394" s="112"/>
      <c r="L394" s="113"/>
    </row>
    <row r="395" spans="2:12" x14ac:dyDescent="0.2">
      <c r="B395" s="179"/>
      <c r="C395" s="197" t="s">
        <v>987</v>
      </c>
      <c r="D395" s="232" t="s">
        <v>931</v>
      </c>
      <c r="E395" s="231" t="s">
        <v>698</v>
      </c>
      <c r="F395" s="230"/>
      <c r="G395" s="172"/>
      <c r="H395" s="275"/>
      <c r="I395" s="214"/>
      <c r="J395" s="105"/>
      <c r="K395" s="112" t="e">
        <f>+I395/J$660</f>
        <v>#DIV/0!</v>
      </c>
      <c r="L395" s="113"/>
    </row>
    <row r="396" spans="2:12" x14ac:dyDescent="0.2">
      <c r="B396" s="179"/>
      <c r="C396" s="197"/>
      <c r="D396" s="293" t="s">
        <v>872</v>
      </c>
      <c r="E396" s="231"/>
      <c r="F396" s="230"/>
      <c r="G396" s="172"/>
      <c r="H396" s="275"/>
      <c r="I396" s="214"/>
      <c r="J396" s="105"/>
      <c r="K396" s="112"/>
      <c r="L396" s="113"/>
    </row>
    <row r="397" spans="2:12" x14ac:dyDescent="0.2">
      <c r="B397" s="179"/>
      <c r="C397" s="197"/>
      <c r="D397" s="293" t="s">
        <v>873</v>
      </c>
      <c r="E397" s="231"/>
      <c r="F397" s="230"/>
      <c r="G397" s="172"/>
      <c r="H397" s="275"/>
      <c r="I397" s="214"/>
      <c r="J397" s="105"/>
      <c r="K397" s="112"/>
      <c r="L397" s="113"/>
    </row>
    <row r="398" spans="2:12" x14ac:dyDescent="0.2">
      <c r="B398" s="179"/>
      <c r="C398" s="197" t="s">
        <v>988</v>
      </c>
      <c r="D398" s="232" t="s">
        <v>774</v>
      </c>
      <c r="E398" s="231" t="s">
        <v>2</v>
      </c>
      <c r="F398" s="230"/>
      <c r="G398" s="172"/>
      <c r="H398" s="275"/>
      <c r="I398" s="214"/>
      <c r="J398" s="105"/>
      <c r="K398" s="112" t="e">
        <f>+I398/J$660</f>
        <v>#DIV/0!</v>
      </c>
      <c r="L398" s="113"/>
    </row>
    <row r="399" spans="2:12" ht="24" x14ac:dyDescent="0.2">
      <c r="B399" s="179"/>
      <c r="C399" s="197"/>
      <c r="D399" s="293" t="s">
        <v>874</v>
      </c>
      <c r="E399" s="231"/>
      <c r="F399" s="109"/>
      <c r="G399" s="172"/>
      <c r="H399" s="275"/>
      <c r="I399" s="214"/>
      <c r="J399" s="214"/>
      <c r="K399" s="112"/>
      <c r="L399" s="113"/>
    </row>
    <row r="400" spans="2:12" x14ac:dyDescent="0.2">
      <c r="B400" s="179"/>
      <c r="C400" s="197"/>
      <c r="D400" s="293" t="s">
        <v>1142</v>
      </c>
      <c r="E400" s="194"/>
      <c r="F400" s="109"/>
      <c r="G400" s="172"/>
      <c r="H400" s="275"/>
      <c r="I400" s="214"/>
      <c r="J400" s="105"/>
      <c r="K400" s="112"/>
      <c r="L400" s="113"/>
    </row>
    <row r="401" spans="2:12" x14ac:dyDescent="0.2">
      <c r="B401" s="179"/>
      <c r="C401" s="197" t="s">
        <v>989</v>
      </c>
      <c r="D401" s="232" t="s">
        <v>782</v>
      </c>
      <c r="E401" s="194" t="s">
        <v>2</v>
      </c>
      <c r="F401" s="109"/>
      <c r="G401" s="172"/>
      <c r="H401" s="275"/>
      <c r="I401" s="214"/>
      <c r="J401" s="105"/>
      <c r="K401" s="112" t="e">
        <f>+I401/J$660</f>
        <v>#DIV/0!</v>
      </c>
      <c r="L401" s="113"/>
    </row>
    <row r="402" spans="2:12" ht="24" x14ac:dyDescent="0.2">
      <c r="B402" s="179"/>
      <c r="C402" s="197"/>
      <c r="D402" s="293" t="s">
        <v>875</v>
      </c>
      <c r="E402" s="231"/>
      <c r="F402" s="230"/>
      <c r="G402" s="172"/>
      <c r="H402" s="275"/>
      <c r="I402" s="214"/>
      <c r="J402" s="105"/>
      <c r="K402" s="112"/>
      <c r="L402" s="113"/>
    </row>
    <row r="403" spans="2:12" x14ac:dyDescent="0.2">
      <c r="B403" s="179"/>
      <c r="C403" s="197"/>
      <c r="D403" s="293" t="s">
        <v>876</v>
      </c>
      <c r="E403" s="194"/>
      <c r="F403" s="109"/>
      <c r="G403" s="172"/>
      <c r="H403" s="275"/>
      <c r="I403" s="214"/>
      <c r="J403" s="214"/>
      <c r="K403" s="112"/>
      <c r="L403" s="113"/>
    </row>
    <row r="404" spans="2:12" x14ac:dyDescent="0.2">
      <c r="B404" s="179"/>
      <c r="C404" s="197"/>
      <c r="D404" s="293" t="s">
        <v>812</v>
      </c>
      <c r="E404" s="194"/>
      <c r="F404" s="109"/>
      <c r="G404" s="172"/>
      <c r="H404" s="275"/>
      <c r="I404" s="214"/>
      <c r="J404" s="105"/>
      <c r="K404" s="112"/>
      <c r="L404" s="113"/>
    </row>
    <row r="405" spans="2:12" x14ac:dyDescent="0.2">
      <c r="B405" s="179"/>
      <c r="C405" s="197"/>
      <c r="D405" s="293" t="s">
        <v>813</v>
      </c>
      <c r="E405" s="194"/>
      <c r="F405" s="109"/>
      <c r="G405" s="172"/>
      <c r="H405" s="275"/>
      <c r="I405" s="214"/>
      <c r="J405" s="105"/>
      <c r="K405" s="112"/>
      <c r="L405" s="113"/>
    </row>
    <row r="406" spans="2:12" x14ac:dyDescent="0.2">
      <c r="B406" s="179"/>
      <c r="C406" s="197"/>
      <c r="D406" s="293" t="s">
        <v>814</v>
      </c>
      <c r="E406" s="194"/>
      <c r="F406" s="109"/>
      <c r="G406" s="172"/>
      <c r="H406" s="275"/>
      <c r="I406" s="214"/>
      <c r="J406" s="105"/>
      <c r="K406" s="112"/>
      <c r="L406" s="113"/>
    </row>
    <row r="407" spans="2:12" ht="24" x14ac:dyDescent="0.2">
      <c r="B407" s="179"/>
      <c r="C407" s="197"/>
      <c r="D407" s="293" t="s">
        <v>853</v>
      </c>
      <c r="E407" s="194"/>
      <c r="F407" s="109"/>
      <c r="G407" s="172"/>
      <c r="H407" s="275"/>
      <c r="I407" s="214"/>
      <c r="J407" s="105"/>
      <c r="K407" s="112"/>
      <c r="L407" s="113"/>
    </row>
    <row r="408" spans="2:12" x14ac:dyDescent="0.2">
      <c r="B408" s="179"/>
      <c r="C408" s="197" t="s">
        <v>990</v>
      </c>
      <c r="D408" s="232" t="s">
        <v>1101</v>
      </c>
      <c r="E408" s="231" t="s">
        <v>53</v>
      </c>
      <c r="F408" s="230"/>
      <c r="G408" s="172"/>
      <c r="H408" s="275"/>
      <c r="I408" s="214"/>
      <c r="J408" s="105"/>
      <c r="K408" s="112" t="e">
        <f>+I408/J$660</f>
        <v>#DIV/0!</v>
      </c>
      <c r="L408" s="113"/>
    </row>
    <row r="409" spans="2:12" x14ac:dyDescent="0.2">
      <c r="B409" s="179"/>
      <c r="C409" s="197" t="s">
        <v>991</v>
      </c>
      <c r="D409" s="232" t="s">
        <v>1102</v>
      </c>
      <c r="E409" s="231" t="s">
        <v>53</v>
      </c>
      <c r="F409" s="230"/>
      <c r="G409" s="172"/>
      <c r="H409" s="275"/>
      <c r="I409" s="214"/>
      <c r="J409" s="105"/>
      <c r="K409" s="112" t="e">
        <f>+I409/J$660</f>
        <v>#DIV/0!</v>
      </c>
      <c r="L409" s="113"/>
    </row>
    <row r="410" spans="2:12" x14ac:dyDescent="0.2">
      <c r="B410" s="179"/>
      <c r="C410" s="197" t="s">
        <v>992</v>
      </c>
      <c r="D410" s="232" t="s">
        <v>877</v>
      </c>
      <c r="E410" s="231" t="s">
        <v>2</v>
      </c>
      <c r="F410" s="230"/>
      <c r="G410" s="172"/>
      <c r="H410" s="275"/>
      <c r="I410" s="214"/>
      <c r="J410" s="105"/>
      <c r="K410" s="112" t="e">
        <f>+I410/J$660</f>
        <v>#DIV/0!</v>
      </c>
      <c r="L410" s="113"/>
    </row>
    <row r="411" spans="2:12" x14ac:dyDescent="0.2">
      <c r="B411" s="179"/>
      <c r="C411" s="197"/>
      <c r="D411" s="293" t="s">
        <v>824</v>
      </c>
      <c r="E411" s="231"/>
      <c r="F411" s="230"/>
      <c r="G411" s="172"/>
      <c r="H411" s="275"/>
      <c r="I411" s="214"/>
      <c r="J411" s="105"/>
      <c r="K411" s="112"/>
      <c r="L411" s="113"/>
    </row>
    <row r="412" spans="2:12" x14ac:dyDescent="0.2">
      <c r="B412" s="179"/>
      <c r="C412" s="197"/>
      <c r="D412" s="293" t="s">
        <v>825</v>
      </c>
      <c r="E412" s="231"/>
      <c r="F412" s="230"/>
      <c r="G412" s="172"/>
      <c r="H412" s="275"/>
      <c r="I412" s="214"/>
      <c r="J412" s="105"/>
      <c r="K412" s="112"/>
      <c r="L412" s="113"/>
    </row>
    <row r="413" spans="2:12" x14ac:dyDescent="0.2">
      <c r="B413" s="179"/>
      <c r="C413" s="197"/>
      <c r="D413" s="293" t="s">
        <v>826</v>
      </c>
      <c r="E413" s="231"/>
      <c r="F413" s="230"/>
      <c r="G413" s="172"/>
      <c r="H413" s="275"/>
      <c r="I413" s="214"/>
      <c r="J413" s="105"/>
      <c r="K413" s="112"/>
      <c r="L413" s="113"/>
    </row>
    <row r="414" spans="2:12" x14ac:dyDescent="0.2">
      <c r="B414" s="179"/>
      <c r="C414" s="197"/>
      <c r="D414" s="293" t="s">
        <v>788</v>
      </c>
      <c r="E414" s="231"/>
      <c r="F414" s="230"/>
      <c r="G414" s="172"/>
      <c r="H414" s="275"/>
      <c r="I414" s="214"/>
      <c r="J414" s="214"/>
      <c r="K414" s="112"/>
      <c r="L414" s="113"/>
    </row>
    <row r="415" spans="2:12" x14ac:dyDescent="0.2">
      <c r="B415" s="179"/>
      <c r="C415" s="197"/>
      <c r="D415" s="293" t="s">
        <v>789</v>
      </c>
      <c r="E415" s="231"/>
      <c r="F415" s="230"/>
      <c r="G415" s="172"/>
      <c r="H415" s="275"/>
      <c r="I415" s="214"/>
      <c r="J415" s="105"/>
      <c r="K415" s="112"/>
      <c r="L415" s="113"/>
    </row>
    <row r="416" spans="2:12" x14ac:dyDescent="0.2">
      <c r="B416" s="179"/>
      <c r="C416" s="197"/>
      <c r="D416" s="293" t="s">
        <v>856</v>
      </c>
      <c r="E416" s="194"/>
      <c r="F416" s="109"/>
      <c r="G416" s="172"/>
      <c r="H416" s="275"/>
      <c r="I416" s="214"/>
      <c r="J416" s="105"/>
      <c r="K416" s="112"/>
      <c r="L416" s="113"/>
    </row>
    <row r="417" spans="2:12" x14ac:dyDescent="0.2">
      <c r="B417" s="179"/>
      <c r="C417" s="197"/>
      <c r="D417" s="293" t="s">
        <v>829</v>
      </c>
      <c r="E417" s="194"/>
      <c r="F417" s="109"/>
      <c r="G417" s="172"/>
      <c r="H417" s="275"/>
      <c r="I417" s="214"/>
      <c r="J417" s="105"/>
      <c r="K417" s="112"/>
      <c r="L417" s="113"/>
    </row>
    <row r="418" spans="2:12" x14ac:dyDescent="0.2">
      <c r="B418" s="179"/>
      <c r="C418" s="197" t="s">
        <v>993</v>
      </c>
      <c r="D418" s="232" t="s">
        <v>1094</v>
      </c>
      <c r="E418" s="194" t="s">
        <v>698</v>
      </c>
      <c r="F418" s="109"/>
      <c r="G418" s="172"/>
      <c r="H418" s="275"/>
      <c r="I418" s="214"/>
      <c r="J418" s="105"/>
      <c r="K418" s="112" t="e">
        <f>+I418/J$660</f>
        <v>#DIV/0!</v>
      </c>
      <c r="L418" s="113"/>
    </row>
    <row r="419" spans="2:12" x14ac:dyDescent="0.2">
      <c r="B419" s="179"/>
      <c r="C419" s="197"/>
      <c r="D419" s="293" t="s">
        <v>830</v>
      </c>
      <c r="E419" s="194"/>
      <c r="F419" s="109"/>
      <c r="G419" s="172"/>
      <c r="H419" s="275"/>
      <c r="I419" s="214"/>
      <c r="J419" s="105"/>
      <c r="K419" s="112"/>
      <c r="L419" s="113"/>
    </row>
    <row r="420" spans="2:12" x14ac:dyDescent="0.2">
      <c r="B420" s="179"/>
      <c r="C420" s="197"/>
      <c r="D420" s="293" t="s">
        <v>831</v>
      </c>
      <c r="E420" s="194"/>
      <c r="F420" s="109"/>
      <c r="G420" s="172"/>
      <c r="H420" s="275"/>
      <c r="I420" s="214"/>
      <c r="J420" s="105"/>
      <c r="K420" s="112"/>
      <c r="L420" s="113"/>
    </row>
    <row r="421" spans="2:12" x14ac:dyDescent="0.2">
      <c r="B421" s="179"/>
      <c r="C421" s="197" t="s">
        <v>994</v>
      </c>
      <c r="D421" s="232" t="s">
        <v>1103</v>
      </c>
      <c r="E421" s="231" t="s">
        <v>53</v>
      </c>
      <c r="F421" s="230"/>
      <c r="G421" s="172"/>
      <c r="H421" s="275"/>
      <c r="I421" s="214"/>
      <c r="J421" s="105"/>
      <c r="K421" s="112" t="e">
        <f t="shared" ref="K421:K427" si="12">+I421/J$660</f>
        <v>#DIV/0!</v>
      </c>
      <c r="L421" s="113"/>
    </row>
    <row r="422" spans="2:12" x14ac:dyDescent="0.2">
      <c r="B422" s="179"/>
      <c r="C422" s="197" t="s">
        <v>995</v>
      </c>
      <c r="D422" s="232" t="s">
        <v>857</v>
      </c>
      <c r="E422" s="231" t="s">
        <v>53</v>
      </c>
      <c r="F422" s="230"/>
      <c r="G422" s="172"/>
      <c r="H422" s="275"/>
      <c r="I422" s="214"/>
      <c r="J422" s="105"/>
      <c r="K422" s="112" t="e">
        <f t="shared" si="12"/>
        <v>#DIV/0!</v>
      </c>
      <c r="L422" s="113"/>
    </row>
    <row r="423" spans="2:12" x14ac:dyDescent="0.2">
      <c r="B423" s="179"/>
      <c r="C423" s="197" t="s">
        <v>996</v>
      </c>
      <c r="D423" s="232" t="s">
        <v>1098</v>
      </c>
      <c r="E423" s="231" t="s">
        <v>53</v>
      </c>
      <c r="F423" s="230"/>
      <c r="G423" s="172"/>
      <c r="H423" s="275"/>
      <c r="I423" s="214"/>
      <c r="J423" s="105"/>
      <c r="K423" s="112" t="e">
        <f t="shared" si="12"/>
        <v>#DIV/0!</v>
      </c>
      <c r="L423" s="113"/>
    </row>
    <row r="424" spans="2:12" x14ac:dyDescent="0.2">
      <c r="B424" s="179"/>
      <c r="C424" s="197" t="s">
        <v>997</v>
      </c>
      <c r="D424" s="232" t="s">
        <v>796</v>
      </c>
      <c r="E424" s="231" t="s">
        <v>53</v>
      </c>
      <c r="F424" s="230"/>
      <c r="G424" s="172"/>
      <c r="H424" s="275"/>
      <c r="I424" s="214"/>
      <c r="J424" s="105"/>
      <c r="K424" s="112" t="e">
        <f t="shared" si="12"/>
        <v>#DIV/0!</v>
      </c>
      <c r="L424" s="113"/>
    </row>
    <row r="425" spans="2:12" x14ac:dyDescent="0.2">
      <c r="B425" s="179"/>
      <c r="C425" s="197" t="s">
        <v>998</v>
      </c>
      <c r="D425" s="232" t="s">
        <v>878</v>
      </c>
      <c r="E425" s="231" t="s">
        <v>53</v>
      </c>
      <c r="F425" s="230"/>
      <c r="G425" s="172"/>
      <c r="H425" s="275"/>
      <c r="I425" s="214"/>
      <c r="J425" s="105"/>
      <c r="K425" s="112" t="e">
        <f t="shared" si="12"/>
        <v>#DIV/0!</v>
      </c>
      <c r="L425" s="113"/>
    </row>
    <row r="426" spans="2:12" ht="24" x14ac:dyDescent="0.2">
      <c r="B426" s="179"/>
      <c r="C426" s="197" t="s">
        <v>999</v>
      </c>
      <c r="D426" s="232" t="s">
        <v>833</v>
      </c>
      <c r="E426" s="231" t="s">
        <v>53</v>
      </c>
      <c r="F426" s="230"/>
      <c r="G426" s="172"/>
      <c r="H426" s="275"/>
      <c r="I426" s="214"/>
      <c r="J426" s="105"/>
      <c r="K426" s="112" t="e">
        <f t="shared" si="12"/>
        <v>#DIV/0!</v>
      </c>
      <c r="L426" s="113"/>
    </row>
    <row r="427" spans="2:12" x14ac:dyDescent="0.2">
      <c r="B427" s="179"/>
      <c r="C427" s="197" t="s">
        <v>1000</v>
      </c>
      <c r="D427" s="232" t="s">
        <v>834</v>
      </c>
      <c r="E427" s="231" t="s">
        <v>2</v>
      </c>
      <c r="F427" s="230"/>
      <c r="G427" s="172"/>
      <c r="H427" s="275"/>
      <c r="I427" s="214"/>
      <c r="J427" s="105"/>
      <c r="K427" s="112" t="e">
        <f t="shared" si="12"/>
        <v>#DIV/0!</v>
      </c>
      <c r="L427" s="113"/>
    </row>
    <row r="428" spans="2:12" x14ac:dyDescent="0.2">
      <c r="B428" s="179"/>
      <c r="C428" s="197"/>
      <c r="D428" s="293" t="s">
        <v>835</v>
      </c>
      <c r="E428" s="194"/>
      <c r="F428" s="109"/>
      <c r="G428" s="172"/>
      <c r="H428" s="275"/>
      <c r="I428" s="214"/>
      <c r="J428" s="105"/>
      <c r="K428" s="112"/>
      <c r="L428" s="113"/>
    </row>
    <row r="429" spans="2:12" x14ac:dyDescent="0.2">
      <c r="B429" s="179"/>
      <c r="C429" s="197"/>
      <c r="D429" s="293" t="s">
        <v>837</v>
      </c>
      <c r="E429" s="194"/>
      <c r="F429" s="109"/>
      <c r="G429" s="172"/>
      <c r="H429" s="275"/>
      <c r="I429" s="214"/>
      <c r="J429" s="105"/>
      <c r="K429" s="112"/>
      <c r="L429" s="113"/>
    </row>
    <row r="430" spans="2:12" x14ac:dyDescent="0.2">
      <c r="B430" s="179"/>
      <c r="C430" s="197"/>
      <c r="D430" s="293" t="s">
        <v>879</v>
      </c>
      <c r="E430" s="194"/>
      <c r="F430" s="109"/>
      <c r="G430" s="172"/>
      <c r="H430" s="275"/>
      <c r="I430" s="214"/>
      <c r="J430" s="214"/>
      <c r="K430" s="112"/>
      <c r="L430" s="113"/>
    </row>
    <row r="431" spans="2:12" x14ac:dyDescent="0.2">
      <c r="B431" s="179"/>
      <c r="C431" s="197"/>
      <c r="D431" s="293" t="s">
        <v>838</v>
      </c>
      <c r="E431" s="194"/>
      <c r="F431" s="109"/>
      <c r="G431" s="172"/>
      <c r="H431" s="275"/>
      <c r="I431" s="214"/>
      <c r="J431" s="105"/>
      <c r="K431" s="112"/>
      <c r="L431" s="113"/>
    </row>
    <row r="432" spans="2:12" x14ac:dyDescent="0.2">
      <c r="B432" s="179"/>
      <c r="C432" s="197"/>
      <c r="D432" s="293" t="s">
        <v>880</v>
      </c>
      <c r="E432" s="194"/>
      <c r="F432" s="109"/>
      <c r="G432" s="172"/>
      <c r="H432" s="275"/>
      <c r="I432" s="214"/>
      <c r="J432" s="105"/>
      <c r="K432" s="112"/>
      <c r="L432" s="113"/>
    </row>
    <row r="433" spans="2:12" x14ac:dyDescent="0.2">
      <c r="B433" s="179"/>
      <c r="C433" s="197"/>
      <c r="D433" s="293" t="s">
        <v>881</v>
      </c>
      <c r="E433" s="194"/>
      <c r="F433" s="109"/>
      <c r="G433" s="172"/>
      <c r="H433" s="275"/>
      <c r="I433" s="214"/>
      <c r="J433" s="105"/>
      <c r="K433" s="112"/>
      <c r="L433" s="113"/>
    </row>
    <row r="434" spans="2:12" x14ac:dyDescent="0.2">
      <c r="B434" s="179"/>
      <c r="C434" s="197"/>
      <c r="D434" s="293" t="s">
        <v>836</v>
      </c>
      <c r="E434" s="194"/>
      <c r="F434" s="109"/>
      <c r="G434" s="172"/>
      <c r="H434" s="275"/>
      <c r="I434" s="214"/>
      <c r="J434" s="105"/>
      <c r="K434" s="112"/>
      <c r="L434" s="113"/>
    </row>
    <row r="435" spans="2:12" x14ac:dyDescent="0.2">
      <c r="B435" s="179"/>
      <c r="C435" s="197"/>
      <c r="D435" s="293" t="s">
        <v>882</v>
      </c>
      <c r="E435" s="194"/>
      <c r="F435" s="109"/>
      <c r="G435" s="172"/>
      <c r="H435" s="275"/>
      <c r="I435" s="214"/>
      <c r="J435" s="105"/>
      <c r="K435" s="112"/>
      <c r="L435" s="113"/>
    </row>
    <row r="436" spans="2:12" x14ac:dyDescent="0.2">
      <c r="B436" s="179"/>
      <c r="C436" s="197"/>
      <c r="D436" s="293" t="s">
        <v>840</v>
      </c>
      <c r="E436" s="194"/>
      <c r="F436" s="109"/>
      <c r="G436" s="172"/>
      <c r="H436" s="275"/>
      <c r="I436" s="214"/>
      <c r="J436" s="105"/>
      <c r="K436" s="112"/>
      <c r="L436" s="113"/>
    </row>
    <row r="437" spans="2:12" x14ac:dyDescent="0.2">
      <c r="B437" s="179"/>
      <c r="C437" s="197"/>
      <c r="D437" s="293" t="s">
        <v>883</v>
      </c>
      <c r="E437" s="194"/>
      <c r="F437" s="109"/>
      <c r="G437" s="172"/>
      <c r="H437" s="275"/>
      <c r="I437" s="214"/>
      <c r="J437" s="105"/>
      <c r="K437" s="112"/>
      <c r="L437" s="113"/>
    </row>
    <row r="438" spans="2:12" x14ac:dyDescent="0.2">
      <c r="B438" s="179"/>
      <c r="C438" s="197"/>
      <c r="D438" s="293" t="s">
        <v>841</v>
      </c>
      <c r="E438" s="194"/>
      <c r="F438" s="109"/>
      <c r="G438" s="172"/>
      <c r="H438" s="275"/>
      <c r="I438" s="214"/>
      <c r="J438" s="105"/>
      <c r="K438" s="112"/>
      <c r="L438" s="113"/>
    </row>
    <row r="439" spans="2:12" x14ac:dyDescent="0.2">
      <c r="B439" s="179"/>
      <c r="C439" s="197"/>
      <c r="D439" s="293" t="s">
        <v>884</v>
      </c>
      <c r="E439" s="194"/>
      <c r="F439" s="109"/>
      <c r="G439" s="172"/>
      <c r="H439" s="275"/>
      <c r="I439" s="214"/>
      <c r="J439" s="105"/>
      <c r="K439" s="112"/>
      <c r="L439" s="113"/>
    </row>
    <row r="440" spans="2:12" x14ac:dyDescent="0.2">
      <c r="B440" s="179"/>
      <c r="C440" s="197"/>
      <c r="D440" s="293" t="s">
        <v>844</v>
      </c>
      <c r="E440" s="194"/>
      <c r="F440" s="109"/>
      <c r="G440" s="172"/>
      <c r="H440" s="275"/>
      <c r="I440" s="214"/>
      <c r="J440" s="105"/>
      <c r="K440" s="112"/>
      <c r="L440" s="113"/>
    </row>
    <row r="441" spans="2:12" x14ac:dyDescent="0.2">
      <c r="B441" s="179"/>
      <c r="C441" s="197" t="s">
        <v>930</v>
      </c>
      <c r="D441" s="233" t="s">
        <v>885</v>
      </c>
      <c r="E441" s="231"/>
      <c r="F441" s="230"/>
      <c r="G441" s="172"/>
      <c r="H441" s="275"/>
      <c r="I441" s="214"/>
      <c r="J441" s="105"/>
      <c r="K441" s="112"/>
      <c r="L441" s="113"/>
    </row>
    <row r="442" spans="2:12" x14ac:dyDescent="0.2">
      <c r="B442" s="179"/>
      <c r="C442" s="197" t="s">
        <v>1001</v>
      </c>
      <c r="D442" s="232" t="s">
        <v>931</v>
      </c>
      <c r="E442" s="231" t="s">
        <v>698</v>
      </c>
      <c r="F442" s="230"/>
      <c r="G442" s="172"/>
      <c r="H442" s="275"/>
      <c r="I442" s="214"/>
      <c r="J442" s="105"/>
      <c r="K442" s="112" t="e">
        <f>+I442/J$660</f>
        <v>#DIV/0!</v>
      </c>
      <c r="L442" s="113"/>
    </row>
    <row r="443" spans="2:12" x14ac:dyDescent="0.2">
      <c r="B443" s="179"/>
      <c r="C443" s="197"/>
      <c r="D443" s="293" t="s">
        <v>886</v>
      </c>
      <c r="E443" s="231"/>
      <c r="F443" s="230"/>
      <c r="G443" s="172"/>
      <c r="H443" s="275"/>
      <c r="I443" s="214"/>
      <c r="J443" s="105"/>
      <c r="K443" s="112"/>
      <c r="L443" s="113"/>
    </row>
    <row r="444" spans="2:12" x14ac:dyDescent="0.2">
      <c r="B444" s="179"/>
      <c r="C444" s="197"/>
      <c r="D444" s="293" t="s">
        <v>887</v>
      </c>
      <c r="E444" s="231"/>
      <c r="F444" s="230"/>
      <c r="G444" s="172"/>
      <c r="H444" s="275"/>
      <c r="I444" s="214"/>
      <c r="J444" s="105"/>
      <c r="K444" s="112"/>
      <c r="L444" s="113"/>
    </row>
    <row r="445" spans="2:12" x14ac:dyDescent="0.2">
      <c r="B445" s="179"/>
      <c r="C445" s="197"/>
      <c r="D445" s="293" t="s">
        <v>888</v>
      </c>
      <c r="E445" s="231"/>
      <c r="F445" s="230"/>
      <c r="G445" s="172"/>
      <c r="H445" s="275"/>
      <c r="I445" s="214"/>
      <c r="J445" s="105"/>
      <c r="K445" s="112"/>
      <c r="L445" s="113"/>
    </row>
    <row r="446" spans="2:12" x14ac:dyDescent="0.2">
      <c r="B446" s="179"/>
      <c r="C446" s="197"/>
      <c r="D446" s="293" t="s">
        <v>889</v>
      </c>
      <c r="E446" s="231"/>
      <c r="F446" s="230"/>
      <c r="G446" s="172"/>
      <c r="H446" s="275"/>
      <c r="I446" s="214"/>
      <c r="J446" s="105"/>
      <c r="K446" s="112"/>
      <c r="L446" s="113"/>
    </row>
    <row r="447" spans="2:12" ht="32.450000000000003" customHeight="1" x14ac:dyDescent="0.2">
      <c r="B447" s="179"/>
      <c r="C447" s="197" t="s">
        <v>1002</v>
      </c>
      <c r="D447" s="232" t="s">
        <v>1149</v>
      </c>
      <c r="E447" s="194" t="s">
        <v>48</v>
      </c>
      <c r="F447" s="109"/>
      <c r="G447" s="172"/>
      <c r="H447" s="275"/>
      <c r="I447" s="214"/>
      <c r="J447" s="105"/>
      <c r="K447" s="112" t="e">
        <f>+I447/J$660</f>
        <v>#DIV/0!</v>
      </c>
      <c r="L447" s="113"/>
    </row>
    <row r="448" spans="2:12" x14ac:dyDescent="0.2">
      <c r="B448" s="179"/>
      <c r="C448" s="197" t="s">
        <v>1003</v>
      </c>
      <c r="D448" s="232" t="s">
        <v>774</v>
      </c>
      <c r="E448" s="231" t="s">
        <v>2</v>
      </c>
      <c r="F448" s="230"/>
      <c r="G448" s="172"/>
      <c r="H448" s="275"/>
      <c r="I448" s="214"/>
      <c r="J448" s="105"/>
      <c r="K448" s="112" t="e">
        <f>+I448/J$660</f>
        <v>#DIV/0!</v>
      </c>
      <c r="L448" s="113"/>
    </row>
    <row r="449" spans="2:12" ht="24" x14ac:dyDescent="0.2">
      <c r="B449" s="179"/>
      <c r="C449" s="197"/>
      <c r="D449" s="293" t="s">
        <v>890</v>
      </c>
      <c r="E449" s="231"/>
      <c r="F449" s="230"/>
      <c r="G449" s="172"/>
      <c r="H449" s="275"/>
      <c r="I449" s="214"/>
      <c r="J449" s="105"/>
      <c r="K449" s="112"/>
      <c r="L449" s="113"/>
    </row>
    <row r="450" spans="2:12" ht="24" x14ac:dyDescent="0.2">
      <c r="B450" s="179"/>
      <c r="C450" s="197"/>
      <c r="D450" s="293" t="s">
        <v>891</v>
      </c>
      <c r="E450" s="231"/>
      <c r="F450" s="230"/>
      <c r="G450" s="172"/>
      <c r="H450" s="275"/>
      <c r="I450" s="214"/>
      <c r="J450" s="214"/>
      <c r="K450" s="112"/>
      <c r="L450" s="113"/>
    </row>
    <row r="451" spans="2:12" ht="24" x14ac:dyDescent="0.2">
      <c r="B451" s="179"/>
      <c r="C451" s="197"/>
      <c r="D451" s="293" t="s">
        <v>892</v>
      </c>
      <c r="E451" s="231"/>
      <c r="F451" s="230"/>
      <c r="G451" s="172"/>
      <c r="H451" s="275"/>
      <c r="I451" s="214"/>
      <c r="J451" s="105"/>
      <c r="K451" s="112"/>
      <c r="L451" s="113"/>
    </row>
    <row r="452" spans="2:12" x14ac:dyDescent="0.2">
      <c r="B452" s="179"/>
      <c r="C452" s="197"/>
      <c r="D452" s="293" t="s">
        <v>893</v>
      </c>
      <c r="E452" s="231"/>
      <c r="F452" s="109"/>
      <c r="G452" s="172"/>
      <c r="H452" s="275"/>
      <c r="I452" s="214"/>
      <c r="J452" s="105"/>
      <c r="K452" s="112"/>
      <c r="L452" s="113"/>
    </row>
    <row r="453" spans="2:12" ht="15" customHeight="1" x14ac:dyDescent="0.2">
      <c r="B453" s="179"/>
      <c r="C453" s="197"/>
      <c r="D453" s="293" t="s">
        <v>894</v>
      </c>
      <c r="E453" s="231"/>
      <c r="F453" s="230"/>
      <c r="G453" s="172"/>
      <c r="H453" s="275"/>
      <c r="I453" s="214"/>
      <c r="J453" s="105"/>
      <c r="K453" s="112"/>
      <c r="L453" s="113"/>
    </row>
    <row r="454" spans="2:12" x14ac:dyDescent="0.2">
      <c r="B454" s="179"/>
      <c r="C454" s="197"/>
      <c r="D454" s="293" t="s">
        <v>895</v>
      </c>
      <c r="E454" s="231"/>
      <c r="F454" s="230"/>
      <c r="G454" s="172"/>
      <c r="H454" s="275"/>
      <c r="I454" s="214"/>
      <c r="J454" s="105"/>
      <c r="K454" s="112"/>
      <c r="L454" s="113"/>
    </row>
    <row r="455" spans="2:12" ht="24" x14ac:dyDescent="0.2">
      <c r="B455" s="179"/>
      <c r="C455" s="197"/>
      <c r="D455" s="293" t="s">
        <v>896</v>
      </c>
      <c r="E455" s="231"/>
      <c r="F455" s="230"/>
      <c r="G455" s="172"/>
      <c r="H455" s="275"/>
      <c r="I455" s="214"/>
      <c r="J455" s="105"/>
      <c r="K455" s="112"/>
      <c r="L455" s="113"/>
    </row>
    <row r="456" spans="2:12" ht="24" x14ac:dyDescent="0.2">
      <c r="B456" s="179"/>
      <c r="C456" s="197"/>
      <c r="D456" s="293" t="s">
        <v>897</v>
      </c>
      <c r="E456" s="231"/>
      <c r="F456" s="230"/>
      <c r="G456" s="172"/>
      <c r="H456" s="275"/>
      <c r="I456" s="214"/>
      <c r="J456" s="105"/>
      <c r="K456" s="112"/>
      <c r="L456" s="113"/>
    </row>
    <row r="457" spans="2:12" x14ac:dyDescent="0.2">
      <c r="B457" s="179"/>
      <c r="C457" s="197"/>
      <c r="D457" s="293" t="s">
        <v>898</v>
      </c>
      <c r="E457" s="231"/>
      <c r="F457" s="230"/>
      <c r="G457" s="172"/>
      <c r="H457" s="275"/>
      <c r="I457" s="214"/>
      <c r="J457" s="105"/>
      <c r="K457" s="112"/>
      <c r="L457" s="113"/>
    </row>
    <row r="458" spans="2:12" x14ac:dyDescent="0.2">
      <c r="B458" s="179"/>
      <c r="C458" s="197"/>
      <c r="D458" s="293" t="s">
        <v>899</v>
      </c>
      <c r="E458" s="231"/>
      <c r="F458" s="230"/>
      <c r="G458" s="172"/>
      <c r="H458" s="275"/>
      <c r="I458" s="214"/>
      <c r="J458" s="105"/>
      <c r="K458" s="112"/>
      <c r="L458" s="113"/>
    </row>
    <row r="459" spans="2:12" x14ac:dyDescent="0.2">
      <c r="B459" s="179"/>
      <c r="C459" s="197"/>
      <c r="D459" s="293" t="s">
        <v>900</v>
      </c>
      <c r="E459" s="231"/>
      <c r="F459" s="230"/>
      <c r="G459" s="172"/>
      <c r="H459" s="275"/>
      <c r="I459" s="214"/>
      <c r="J459" s="105"/>
      <c r="K459" s="112"/>
      <c r="L459" s="113"/>
    </row>
    <row r="460" spans="2:12" ht="24" x14ac:dyDescent="0.2">
      <c r="B460" s="179"/>
      <c r="C460" s="197"/>
      <c r="D460" s="293" t="s">
        <v>901</v>
      </c>
      <c r="E460" s="231"/>
      <c r="F460" s="230"/>
      <c r="G460" s="172"/>
      <c r="H460" s="275"/>
      <c r="I460" s="214"/>
      <c r="J460" s="105"/>
      <c r="K460" s="112"/>
      <c r="L460" s="113"/>
    </row>
    <row r="461" spans="2:12" ht="24" x14ac:dyDescent="0.2">
      <c r="B461" s="179"/>
      <c r="C461" s="197"/>
      <c r="D461" s="293" t="s">
        <v>902</v>
      </c>
      <c r="E461" s="231"/>
      <c r="F461" s="230"/>
      <c r="G461" s="172"/>
      <c r="H461" s="275"/>
      <c r="I461" s="214"/>
      <c r="J461" s="105"/>
      <c r="K461" s="112"/>
      <c r="L461" s="113"/>
    </row>
    <row r="462" spans="2:12" x14ac:dyDescent="0.2">
      <c r="B462" s="179"/>
      <c r="C462" s="197" t="s">
        <v>1004</v>
      </c>
      <c r="D462" s="232" t="s">
        <v>903</v>
      </c>
      <c r="E462" s="231" t="s">
        <v>53</v>
      </c>
      <c r="F462" s="230"/>
      <c r="G462" s="172"/>
      <c r="H462" s="275"/>
      <c r="I462" s="214"/>
      <c r="J462" s="105"/>
      <c r="K462" s="112" t="e">
        <f>+I462/J$660</f>
        <v>#DIV/0!</v>
      </c>
      <c r="L462" s="113"/>
    </row>
    <row r="463" spans="2:12" x14ac:dyDescent="0.2">
      <c r="B463" s="179"/>
      <c r="C463" s="197" t="s">
        <v>1005</v>
      </c>
      <c r="D463" s="232" t="s">
        <v>904</v>
      </c>
      <c r="E463" s="231" t="s">
        <v>53</v>
      </c>
      <c r="F463" s="230"/>
      <c r="G463" s="172"/>
      <c r="H463" s="275"/>
      <c r="I463" s="214"/>
      <c r="J463" s="105"/>
      <c r="K463" s="112" t="e">
        <f>+I463/J$660</f>
        <v>#DIV/0!</v>
      </c>
      <c r="L463" s="113"/>
    </row>
    <row r="464" spans="2:12" x14ac:dyDescent="0.2">
      <c r="B464" s="179"/>
      <c r="C464" s="197" t="s">
        <v>522</v>
      </c>
      <c r="D464" s="233" t="s">
        <v>905</v>
      </c>
      <c r="E464" s="231"/>
      <c r="F464" s="230"/>
      <c r="G464" s="172"/>
      <c r="H464" s="275"/>
      <c r="I464" s="214"/>
      <c r="J464" s="105"/>
      <c r="K464" s="112"/>
      <c r="L464" s="113"/>
    </row>
    <row r="465" spans="2:12" x14ac:dyDescent="0.2">
      <c r="B465" s="179"/>
      <c r="C465" s="197" t="s">
        <v>1006</v>
      </c>
      <c r="D465" s="233" t="s">
        <v>768</v>
      </c>
      <c r="E465" s="231"/>
      <c r="F465" s="230"/>
      <c r="G465" s="172"/>
      <c r="H465" s="275"/>
      <c r="I465" s="214"/>
      <c r="J465" s="105"/>
      <c r="K465" s="112"/>
      <c r="L465" s="113"/>
    </row>
    <row r="466" spans="2:12" x14ac:dyDescent="0.2">
      <c r="B466" s="179"/>
      <c r="C466" s="197" t="s">
        <v>1007</v>
      </c>
      <c r="D466" s="232" t="s">
        <v>906</v>
      </c>
      <c r="E466" s="231" t="s">
        <v>2</v>
      </c>
      <c r="F466" s="230"/>
      <c r="G466" s="172"/>
      <c r="H466" s="275"/>
      <c r="I466" s="214"/>
      <c r="J466" s="105"/>
      <c r="K466" s="112" t="e">
        <f>+I466/J$660</f>
        <v>#DIV/0!</v>
      </c>
      <c r="L466" s="113"/>
    </row>
    <row r="467" spans="2:12" x14ac:dyDescent="0.2">
      <c r="B467" s="179"/>
      <c r="C467" s="197"/>
      <c r="D467" s="293" t="s">
        <v>1150</v>
      </c>
      <c r="E467" s="231"/>
      <c r="F467" s="230"/>
      <c r="G467" s="172"/>
      <c r="H467" s="275"/>
      <c r="I467" s="214"/>
      <c r="J467" s="214"/>
      <c r="K467" s="112"/>
      <c r="L467" s="113"/>
    </row>
    <row r="468" spans="2:12" x14ac:dyDescent="0.2">
      <c r="B468" s="179"/>
      <c r="C468" s="197"/>
      <c r="D468" s="293" t="s">
        <v>1151</v>
      </c>
      <c r="E468" s="231"/>
      <c r="F468" s="230"/>
      <c r="G468" s="172"/>
      <c r="H468" s="275"/>
      <c r="I468" s="214"/>
      <c r="J468" s="105"/>
      <c r="K468" s="112"/>
      <c r="L468" s="113"/>
    </row>
    <row r="469" spans="2:12" x14ac:dyDescent="0.2">
      <c r="B469" s="179"/>
      <c r="C469" s="197" t="s">
        <v>1008</v>
      </c>
      <c r="D469" s="232" t="s">
        <v>907</v>
      </c>
      <c r="E469" s="231" t="s">
        <v>53</v>
      </c>
      <c r="F469" s="230"/>
      <c r="G469" s="172"/>
      <c r="H469" s="275"/>
      <c r="I469" s="214"/>
      <c r="J469" s="105"/>
      <c r="K469" s="112" t="e">
        <f t="shared" ref="K469:K474" si="13">+I469/J$660</f>
        <v>#DIV/0!</v>
      </c>
      <c r="L469" s="113"/>
    </row>
    <row r="470" spans="2:12" x14ac:dyDescent="0.2">
      <c r="B470" s="179"/>
      <c r="C470" s="197" t="s">
        <v>1009</v>
      </c>
      <c r="D470" s="232" t="s">
        <v>908</v>
      </c>
      <c r="E470" s="231" t="s">
        <v>53</v>
      </c>
      <c r="F470" s="230"/>
      <c r="G470" s="172"/>
      <c r="H470" s="275"/>
      <c r="I470" s="214"/>
      <c r="J470" s="105"/>
      <c r="K470" s="112" t="e">
        <f t="shared" si="13"/>
        <v>#DIV/0!</v>
      </c>
      <c r="L470" s="113"/>
    </row>
    <row r="471" spans="2:12" x14ac:dyDescent="0.2">
      <c r="B471" s="179"/>
      <c r="C471" s="197" t="s">
        <v>1010</v>
      </c>
      <c r="D471" s="232" t="s">
        <v>1152</v>
      </c>
      <c r="E471" s="231" t="s">
        <v>53</v>
      </c>
      <c r="F471" s="230"/>
      <c r="G471" s="172"/>
      <c r="H471" s="275"/>
      <c r="I471" s="214"/>
      <c r="J471" s="105"/>
      <c r="K471" s="112" t="e">
        <f t="shared" si="13"/>
        <v>#DIV/0!</v>
      </c>
      <c r="L471" s="113"/>
    </row>
    <row r="472" spans="2:12" ht="36" x14ac:dyDescent="0.2">
      <c r="B472" s="179"/>
      <c r="C472" s="197" t="s">
        <v>1011</v>
      </c>
      <c r="D472" s="232" t="s">
        <v>1153</v>
      </c>
      <c r="E472" s="231" t="s">
        <v>48</v>
      </c>
      <c r="F472" s="230"/>
      <c r="G472" s="172"/>
      <c r="H472" s="275"/>
      <c r="I472" s="214"/>
      <c r="J472" s="105"/>
      <c r="K472" s="112" t="e">
        <f t="shared" si="13"/>
        <v>#DIV/0!</v>
      </c>
      <c r="L472" s="113"/>
    </row>
    <row r="473" spans="2:12" x14ac:dyDescent="0.2">
      <c r="B473" s="179"/>
      <c r="C473" s="197" t="s">
        <v>1012</v>
      </c>
      <c r="D473" s="232" t="s">
        <v>909</v>
      </c>
      <c r="E473" s="231" t="s">
        <v>53</v>
      </c>
      <c r="F473" s="230"/>
      <c r="G473" s="172"/>
      <c r="H473" s="275"/>
      <c r="I473" s="214"/>
      <c r="J473" s="105"/>
      <c r="K473" s="112" t="e">
        <f t="shared" si="13"/>
        <v>#DIV/0!</v>
      </c>
      <c r="L473" s="113"/>
    </row>
    <row r="474" spans="2:12" x14ac:dyDescent="0.2">
      <c r="B474" s="179"/>
      <c r="C474" s="197" t="s">
        <v>1013</v>
      </c>
      <c r="D474" s="232" t="s">
        <v>1154</v>
      </c>
      <c r="E474" s="231" t="s">
        <v>48</v>
      </c>
      <c r="F474" s="230"/>
      <c r="G474" s="172"/>
      <c r="H474" s="275"/>
      <c r="I474" s="214"/>
      <c r="J474" s="105"/>
      <c r="K474" s="112" t="e">
        <f t="shared" si="13"/>
        <v>#DIV/0!</v>
      </c>
      <c r="L474" s="113"/>
    </row>
    <row r="475" spans="2:12" x14ac:dyDescent="0.2">
      <c r="B475" s="179"/>
      <c r="C475" s="197" t="s">
        <v>1014</v>
      </c>
      <c r="D475" s="233" t="s">
        <v>804</v>
      </c>
      <c r="E475" s="231"/>
      <c r="F475" s="230"/>
      <c r="G475" s="172"/>
      <c r="H475" s="275"/>
      <c r="I475" s="214"/>
      <c r="J475" s="105"/>
      <c r="K475" s="112"/>
      <c r="L475" s="113"/>
    </row>
    <row r="476" spans="2:12" x14ac:dyDescent="0.2">
      <c r="B476" s="179"/>
      <c r="C476" s="197" t="s">
        <v>1015</v>
      </c>
      <c r="D476" s="232" t="s">
        <v>906</v>
      </c>
      <c r="E476" s="231" t="s">
        <v>2</v>
      </c>
      <c r="F476" s="230"/>
      <c r="G476" s="172"/>
      <c r="H476" s="275"/>
      <c r="I476" s="214"/>
      <c r="J476" s="105"/>
      <c r="K476" s="112" t="e">
        <f>+I476/J$660</f>
        <v>#DIV/0!</v>
      </c>
      <c r="L476" s="113"/>
    </row>
    <row r="477" spans="2:12" x14ac:dyDescent="0.2">
      <c r="B477" s="179"/>
      <c r="C477" s="197"/>
      <c r="D477" s="293" t="s">
        <v>1155</v>
      </c>
      <c r="E477" s="231"/>
      <c r="F477" s="230"/>
      <c r="G477" s="172"/>
      <c r="H477" s="275"/>
      <c r="I477" s="214"/>
      <c r="J477" s="105"/>
      <c r="K477" s="112"/>
      <c r="L477" s="113"/>
    </row>
    <row r="478" spans="2:12" x14ac:dyDescent="0.2">
      <c r="B478" s="179"/>
      <c r="C478" s="197"/>
      <c r="D478" s="293" t="s">
        <v>1150</v>
      </c>
      <c r="E478" s="194"/>
      <c r="F478" s="109"/>
      <c r="G478" s="172"/>
      <c r="H478" s="275"/>
      <c r="I478" s="214"/>
      <c r="J478" s="214"/>
      <c r="K478" s="112"/>
      <c r="L478" s="113"/>
    </row>
    <row r="479" spans="2:12" x14ac:dyDescent="0.2">
      <c r="B479" s="179"/>
      <c r="C479" s="197"/>
      <c r="D479" s="293" t="s">
        <v>1151</v>
      </c>
      <c r="E479" s="194"/>
      <c r="F479" s="109"/>
      <c r="G479" s="172"/>
      <c r="H479" s="275"/>
      <c r="I479" s="214"/>
      <c r="J479" s="105"/>
      <c r="K479" s="112"/>
      <c r="L479" s="113"/>
    </row>
    <row r="480" spans="2:12" x14ac:dyDescent="0.2">
      <c r="B480" s="179"/>
      <c r="C480" s="197" t="s">
        <v>1018</v>
      </c>
      <c r="D480" s="232" t="s">
        <v>816</v>
      </c>
      <c r="E480" s="194" t="s">
        <v>2</v>
      </c>
      <c r="F480" s="109"/>
      <c r="G480" s="172"/>
      <c r="H480" s="275"/>
      <c r="I480" s="214"/>
      <c r="J480" s="105"/>
      <c r="K480" s="112" t="e">
        <f>+I480/J$660</f>
        <v>#DIV/0!</v>
      </c>
      <c r="L480" s="113"/>
    </row>
    <row r="481" spans="2:12" ht="12.75" customHeight="1" x14ac:dyDescent="0.2">
      <c r="B481" s="179"/>
      <c r="C481" s="197"/>
      <c r="D481" s="293" t="s">
        <v>910</v>
      </c>
      <c r="E481" s="231"/>
      <c r="F481" s="230"/>
      <c r="G481" s="172"/>
      <c r="H481" s="275"/>
      <c r="I481" s="214"/>
      <c r="J481" s="214"/>
      <c r="K481" s="112"/>
      <c r="L481" s="113"/>
    </row>
    <row r="482" spans="2:12" x14ac:dyDescent="0.2">
      <c r="B482" s="179"/>
      <c r="C482" s="197"/>
      <c r="D482" s="293" t="s">
        <v>817</v>
      </c>
      <c r="E482" s="194"/>
      <c r="F482" s="109"/>
      <c r="G482" s="172"/>
      <c r="H482" s="275"/>
      <c r="I482" s="214"/>
      <c r="J482" s="105"/>
      <c r="K482" s="112"/>
      <c r="L482" s="113"/>
    </row>
    <row r="483" spans="2:12" x14ac:dyDescent="0.2">
      <c r="B483" s="179"/>
      <c r="C483" s="197" t="s">
        <v>1019</v>
      </c>
      <c r="D483" s="232" t="s">
        <v>911</v>
      </c>
      <c r="E483" s="194" t="s">
        <v>2</v>
      </c>
      <c r="F483" s="109"/>
      <c r="G483" s="172"/>
      <c r="H483" s="275"/>
      <c r="I483" s="214"/>
      <c r="J483" s="105"/>
      <c r="K483" s="112" t="e">
        <f>+I483/J$660</f>
        <v>#DIV/0!</v>
      </c>
      <c r="L483" s="113"/>
    </row>
    <row r="484" spans="2:12" x14ac:dyDescent="0.2">
      <c r="B484" s="179"/>
      <c r="C484" s="197"/>
      <c r="D484" s="293" t="s">
        <v>1156</v>
      </c>
      <c r="E484" s="194"/>
      <c r="F484" s="109"/>
      <c r="G484" s="172"/>
      <c r="H484" s="275"/>
      <c r="I484" s="214"/>
      <c r="J484" s="214"/>
      <c r="K484" s="112"/>
      <c r="L484" s="113"/>
    </row>
    <row r="485" spans="2:12" x14ac:dyDescent="0.2">
      <c r="B485" s="179"/>
      <c r="C485" s="197"/>
      <c r="D485" s="293" t="s">
        <v>1157</v>
      </c>
      <c r="E485" s="194"/>
      <c r="F485" s="109"/>
      <c r="G485" s="172"/>
      <c r="H485" s="275"/>
      <c r="I485" s="214"/>
      <c r="J485" s="105"/>
      <c r="K485" s="112"/>
      <c r="L485" s="113"/>
    </row>
    <row r="486" spans="2:12" x14ac:dyDescent="0.2">
      <c r="B486" s="179"/>
      <c r="C486" s="197" t="s">
        <v>1020</v>
      </c>
      <c r="D486" s="232" t="s">
        <v>1095</v>
      </c>
      <c r="E486" s="194" t="s">
        <v>53</v>
      </c>
      <c r="F486" s="109"/>
      <c r="G486" s="172"/>
      <c r="H486" s="275"/>
      <c r="I486" s="214"/>
      <c r="J486" s="105"/>
      <c r="K486" s="112" t="e">
        <f t="shared" ref="K486:K491" si="14">+I486/J$660</f>
        <v>#DIV/0!</v>
      </c>
      <c r="L486" s="113"/>
    </row>
    <row r="487" spans="2:12" x14ac:dyDescent="0.2">
      <c r="B487" s="179"/>
      <c r="C487" s="197" t="s">
        <v>1021</v>
      </c>
      <c r="D487" s="232" t="s">
        <v>912</v>
      </c>
      <c r="E487" s="194" t="s">
        <v>53</v>
      </c>
      <c r="F487" s="109"/>
      <c r="G487" s="172"/>
      <c r="H487" s="275"/>
      <c r="I487" s="214"/>
      <c r="J487" s="105"/>
      <c r="K487" s="112" t="e">
        <f t="shared" si="14"/>
        <v>#DIV/0!</v>
      </c>
      <c r="L487" s="113"/>
    </row>
    <row r="488" spans="2:12" x14ac:dyDescent="0.2">
      <c r="B488" s="179"/>
      <c r="C488" s="197" t="s">
        <v>1022</v>
      </c>
      <c r="D488" s="232" t="s">
        <v>913</v>
      </c>
      <c r="E488" s="194" t="s">
        <v>53</v>
      </c>
      <c r="F488" s="109"/>
      <c r="G488" s="172"/>
      <c r="H488" s="275"/>
      <c r="I488" s="214"/>
      <c r="J488" s="105"/>
      <c r="K488" s="112" t="e">
        <f t="shared" si="14"/>
        <v>#DIV/0!</v>
      </c>
      <c r="L488" s="113"/>
    </row>
    <row r="489" spans="2:12" x14ac:dyDescent="0.2">
      <c r="B489" s="179"/>
      <c r="C489" s="197" t="s">
        <v>1023</v>
      </c>
      <c r="D489" s="232" t="s">
        <v>907</v>
      </c>
      <c r="E489" s="194" t="s">
        <v>53</v>
      </c>
      <c r="F489" s="109"/>
      <c r="G489" s="172"/>
      <c r="H489" s="275"/>
      <c r="I489" s="214"/>
      <c r="J489" s="105"/>
      <c r="K489" s="112" t="e">
        <f t="shared" si="14"/>
        <v>#DIV/0!</v>
      </c>
      <c r="L489" s="113"/>
    </row>
    <row r="490" spans="2:12" x14ac:dyDescent="0.2">
      <c r="B490" s="179"/>
      <c r="C490" s="197" t="s">
        <v>1024</v>
      </c>
      <c r="D490" s="232" t="s">
        <v>1152</v>
      </c>
      <c r="E490" s="231" t="s">
        <v>53</v>
      </c>
      <c r="F490" s="230"/>
      <c r="G490" s="172"/>
      <c r="H490" s="275"/>
      <c r="I490" s="214"/>
      <c r="J490" s="105"/>
      <c r="K490" s="112" t="e">
        <f t="shared" si="14"/>
        <v>#DIV/0!</v>
      </c>
      <c r="L490" s="113"/>
    </row>
    <row r="491" spans="2:12" x14ac:dyDescent="0.2">
      <c r="B491" s="179"/>
      <c r="C491" s="197" t="s">
        <v>1025</v>
      </c>
      <c r="D491" s="232" t="s">
        <v>914</v>
      </c>
      <c r="E491" s="231" t="s">
        <v>2</v>
      </c>
      <c r="F491" s="230"/>
      <c r="G491" s="172"/>
      <c r="H491" s="275"/>
      <c r="I491" s="214"/>
      <c r="J491" s="105"/>
      <c r="K491" s="112" t="e">
        <f t="shared" si="14"/>
        <v>#DIV/0!</v>
      </c>
      <c r="L491" s="113"/>
    </row>
    <row r="492" spans="2:12" ht="48" x14ac:dyDescent="0.2">
      <c r="B492" s="179"/>
      <c r="C492" s="197"/>
      <c r="D492" s="293" t="s">
        <v>1141</v>
      </c>
      <c r="E492" s="231"/>
      <c r="F492" s="230"/>
      <c r="G492" s="172"/>
      <c r="H492" s="275"/>
      <c r="I492" s="214"/>
      <c r="J492" s="214"/>
      <c r="K492" s="112"/>
      <c r="L492" s="113"/>
    </row>
    <row r="493" spans="2:12" ht="36" x14ac:dyDescent="0.2">
      <c r="B493" s="179"/>
      <c r="C493" s="197"/>
      <c r="D493" s="293" t="s">
        <v>1153</v>
      </c>
      <c r="E493" s="231"/>
      <c r="F493" s="230"/>
      <c r="G493" s="172"/>
      <c r="H493" s="275"/>
      <c r="I493" s="214"/>
      <c r="J493" s="105"/>
      <c r="K493" s="112"/>
      <c r="L493" s="113"/>
    </row>
    <row r="494" spans="2:12" x14ac:dyDescent="0.2">
      <c r="B494" s="179"/>
      <c r="C494" s="197" t="s">
        <v>1026</v>
      </c>
      <c r="D494" s="232" t="s">
        <v>1158</v>
      </c>
      <c r="E494" s="231" t="s">
        <v>2</v>
      </c>
      <c r="F494" s="230"/>
      <c r="G494" s="172"/>
      <c r="H494" s="275"/>
      <c r="I494" s="214"/>
      <c r="J494" s="105"/>
      <c r="K494" s="112" t="e">
        <f>+I494/J$660</f>
        <v>#DIV/0!</v>
      </c>
      <c r="L494" s="113"/>
    </row>
    <row r="495" spans="2:12" x14ac:dyDescent="0.2">
      <c r="B495" s="179"/>
      <c r="C495" s="197"/>
      <c r="D495" s="293" t="s">
        <v>1159</v>
      </c>
      <c r="E495" s="231"/>
      <c r="F495" s="230"/>
      <c r="G495" s="172"/>
      <c r="H495" s="275"/>
      <c r="I495" s="214"/>
      <c r="J495" s="214"/>
      <c r="K495" s="112"/>
      <c r="L495" s="113"/>
    </row>
    <row r="496" spans="2:12" x14ac:dyDescent="0.2">
      <c r="B496" s="179"/>
      <c r="C496" s="197"/>
      <c r="D496" s="293" t="s">
        <v>1160</v>
      </c>
      <c r="E496" s="231"/>
      <c r="F496" s="230"/>
      <c r="G496" s="172"/>
      <c r="H496" s="275"/>
      <c r="I496" s="214"/>
      <c r="J496" s="105"/>
      <c r="K496" s="112"/>
      <c r="L496" s="113"/>
    </row>
    <row r="497" spans="2:12" x14ac:dyDescent="0.2">
      <c r="B497" s="179"/>
      <c r="C497" s="197" t="s">
        <v>1027</v>
      </c>
      <c r="D497" s="232" t="s">
        <v>915</v>
      </c>
      <c r="E497" s="231" t="s">
        <v>53</v>
      </c>
      <c r="F497" s="230"/>
      <c r="G497" s="172"/>
      <c r="H497" s="275"/>
      <c r="I497" s="214"/>
      <c r="J497" s="105"/>
      <c r="K497" s="112" t="e">
        <f>+I497/J$660</f>
        <v>#DIV/0!</v>
      </c>
      <c r="L497" s="113"/>
    </row>
    <row r="498" spans="2:12" x14ac:dyDescent="0.2">
      <c r="B498" s="179"/>
      <c r="C498" s="197" t="s">
        <v>1016</v>
      </c>
      <c r="D498" s="234" t="s">
        <v>845</v>
      </c>
      <c r="E498" s="231"/>
      <c r="F498" s="230"/>
      <c r="G498" s="172"/>
      <c r="H498" s="275"/>
      <c r="I498" s="214"/>
      <c r="J498" s="105"/>
      <c r="K498" s="112"/>
      <c r="L498" s="113"/>
    </row>
    <row r="499" spans="2:12" x14ac:dyDescent="0.2">
      <c r="B499" s="179"/>
      <c r="C499" s="197" t="s">
        <v>1017</v>
      </c>
      <c r="D499" s="232" t="s">
        <v>906</v>
      </c>
      <c r="E499" s="231" t="s">
        <v>2</v>
      </c>
      <c r="F499" s="230"/>
      <c r="G499" s="172"/>
      <c r="H499" s="275"/>
      <c r="I499" s="214"/>
      <c r="J499" s="105"/>
      <c r="K499" s="112" t="e">
        <f>+I499/J$660</f>
        <v>#DIV/0!</v>
      </c>
      <c r="L499" s="113"/>
    </row>
    <row r="500" spans="2:12" x14ac:dyDescent="0.2">
      <c r="B500" s="179"/>
      <c r="C500" s="197"/>
      <c r="D500" s="293" t="s">
        <v>1150</v>
      </c>
      <c r="E500" s="194"/>
      <c r="F500" s="109"/>
      <c r="G500" s="172"/>
      <c r="H500" s="275"/>
      <c r="I500" s="214"/>
      <c r="J500" s="214"/>
      <c r="K500" s="112"/>
      <c r="L500" s="113"/>
    </row>
    <row r="501" spans="2:12" x14ac:dyDescent="0.2">
      <c r="B501" s="179"/>
      <c r="C501" s="197"/>
      <c r="D501" s="293" t="s">
        <v>1151</v>
      </c>
      <c r="E501" s="194"/>
      <c r="F501" s="109"/>
      <c r="G501" s="172"/>
      <c r="H501" s="275"/>
      <c r="I501" s="214"/>
      <c r="J501" s="105"/>
      <c r="K501" s="112"/>
      <c r="L501" s="113"/>
    </row>
    <row r="502" spans="2:12" x14ac:dyDescent="0.2">
      <c r="B502" s="179"/>
      <c r="C502" s="197" t="s">
        <v>1028</v>
      </c>
      <c r="D502" s="232" t="s">
        <v>911</v>
      </c>
      <c r="E502" s="194" t="s">
        <v>2</v>
      </c>
      <c r="F502" s="109"/>
      <c r="G502" s="172"/>
      <c r="H502" s="275"/>
      <c r="I502" s="214"/>
      <c r="J502" s="105"/>
      <c r="K502" s="112" t="e">
        <f>+I502/J$660</f>
        <v>#DIV/0!</v>
      </c>
      <c r="L502" s="113"/>
    </row>
    <row r="503" spans="2:12" x14ac:dyDescent="0.2">
      <c r="B503" s="179"/>
      <c r="C503" s="197"/>
      <c r="D503" s="293" t="s">
        <v>1156</v>
      </c>
      <c r="E503" s="194"/>
      <c r="F503" s="109"/>
      <c r="G503" s="172"/>
      <c r="H503" s="275"/>
      <c r="I503" s="214"/>
      <c r="J503" s="214"/>
      <c r="K503" s="112"/>
      <c r="L503" s="113"/>
    </row>
    <row r="504" spans="2:12" x14ac:dyDescent="0.2">
      <c r="B504" s="179"/>
      <c r="C504" s="197"/>
      <c r="D504" s="293" t="s">
        <v>1157</v>
      </c>
      <c r="E504" s="194"/>
      <c r="F504" s="109"/>
      <c r="G504" s="172"/>
      <c r="H504" s="275"/>
      <c r="I504" s="214"/>
      <c r="J504" s="105"/>
      <c r="K504" s="112"/>
      <c r="L504" s="113"/>
    </row>
    <row r="505" spans="2:12" x14ac:dyDescent="0.2">
      <c r="B505" s="179"/>
      <c r="C505" s="197" t="s">
        <v>1029</v>
      </c>
      <c r="D505" s="232" t="s">
        <v>908</v>
      </c>
      <c r="E505" s="194" t="s">
        <v>53</v>
      </c>
      <c r="F505" s="109"/>
      <c r="G505" s="172"/>
      <c r="H505" s="275"/>
      <c r="I505" s="214"/>
      <c r="J505" s="105"/>
      <c r="K505" s="112" t="e">
        <f t="shared" ref="K505:K512" si="15">+I505/J$660</f>
        <v>#DIV/0!</v>
      </c>
      <c r="L505" s="113"/>
    </row>
    <row r="506" spans="2:12" x14ac:dyDescent="0.2">
      <c r="B506" s="179"/>
      <c r="C506" s="197" t="s">
        <v>1030</v>
      </c>
      <c r="D506" s="232" t="s">
        <v>912</v>
      </c>
      <c r="E506" s="194" t="s">
        <v>53</v>
      </c>
      <c r="F506" s="109"/>
      <c r="G506" s="172"/>
      <c r="H506" s="275"/>
      <c r="I506" s="214"/>
      <c r="J506" s="105"/>
      <c r="K506" s="112" t="e">
        <f t="shared" si="15"/>
        <v>#DIV/0!</v>
      </c>
      <c r="L506" s="113"/>
    </row>
    <row r="507" spans="2:12" x14ac:dyDescent="0.2">
      <c r="B507" s="179"/>
      <c r="C507" s="197" t="s">
        <v>1031</v>
      </c>
      <c r="D507" s="232" t="s">
        <v>913</v>
      </c>
      <c r="E507" s="194" t="s">
        <v>53</v>
      </c>
      <c r="F507" s="109"/>
      <c r="G507" s="172"/>
      <c r="H507" s="275"/>
      <c r="I507" s="214"/>
      <c r="J507" s="105"/>
      <c r="K507" s="112" t="e">
        <f t="shared" si="15"/>
        <v>#DIV/0!</v>
      </c>
      <c r="L507" s="113"/>
    </row>
    <row r="508" spans="2:12" x14ac:dyDescent="0.2">
      <c r="B508" s="179"/>
      <c r="C508" s="197" t="s">
        <v>1032</v>
      </c>
      <c r="D508" s="232" t="s">
        <v>907</v>
      </c>
      <c r="E508" s="194" t="s">
        <v>53</v>
      </c>
      <c r="F508" s="109"/>
      <c r="G508" s="172"/>
      <c r="H508" s="275"/>
      <c r="I508" s="214"/>
      <c r="J508" s="105"/>
      <c r="K508" s="112" t="e">
        <f t="shared" si="15"/>
        <v>#DIV/0!</v>
      </c>
      <c r="L508" s="113"/>
    </row>
    <row r="509" spans="2:12" x14ac:dyDescent="0.2">
      <c r="B509" s="179"/>
      <c r="C509" s="197" t="s">
        <v>1033</v>
      </c>
      <c r="D509" s="232" t="s">
        <v>916</v>
      </c>
      <c r="E509" s="194" t="s">
        <v>53</v>
      </c>
      <c r="F509" s="109"/>
      <c r="G509" s="172"/>
      <c r="H509" s="275"/>
      <c r="I509" s="214"/>
      <c r="J509" s="105"/>
      <c r="K509" s="112" t="e">
        <f t="shared" si="15"/>
        <v>#DIV/0!</v>
      </c>
      <c r="L509" s="113"/>
    </row>
    <row r="510" spans="2:12" ht="36" x14ac:dyDescent="0.2">
      <c r="B510" s="179"/>
      <c r="C510" s="197" t="s">
        <v>1034</v>
      </c>
      <c r="D510" s="232" t="s">
        <v>1161</v>
      </c>
      <c r="E510" s="194" t="s">
        <v>48</v>
      </c>
      <c r="F510" s="109"/>
      <c r="G510" s="172"/>
      <c r="H510" s="275"/>
      <c r="I510" s="214"/>
      <c r="J510" s="105"/>
      <c r="K510" s="112" t="e">
        <f t="shared" si="15"/>
        <v>#DIV/0!</v>
      </c>
      <c r="L510" s="113"/>
    </row>
    <row r="511" spans="2:12" x14ac:dyDescent="0.2">
      <c r="B511" s="179"/>
      <c r="C511" s="197" t="s">
        <v>1035</v>
      </c>
      <c r="D511" s="232" t="s">
        <v>1152</v>
      </c>
      <c r="E511" s="231" t="s">
        <v>53</v>
      </c>
      <c r="F511" s="230"/>
      <c r="G511" s="172"/>
      <c r="H511" s="275"/>
      <c r="I511" s="214"/>
      <c r="J511" s="105"/>
      <c r="K511" s="112" t="e">
        <f t="shared" si="15"/>
        <v>#DIV/0!</v>
      </c>
      <c r="L511" s="113"/>
    </row>
    <row r="512" spans="2:12" x14ac:dyDescent="0.2">
      <c r="B512" s="179"/>
      <c r="C512" s="197" t="s">
        <v>1036</v>
      </c>
      <c r="D512" s="232" t="s">
        <v>1158</v>
      </c>
      <c r="E512" s="231" t="s">
        <v>2</v>
      </c>
      <c r="F512" s="230"/>
      <c r="G512" s="172"/>
      <c r="H512" s="275"/>
      <c r="I512" s="214"/>
      <c r="J512" s="105"/>
      <c r="K512" s="112" t="e">
        <f t="shared" si="15"/>
        <v>#DIV/0!</v>
      </c>
      <c r="L512" s="113"/>
    </row>
    <row r="513" spans="2:12" x14ac:dyDescent="0.2">
      <c r="B513" s="179"/>
      <c r="C513" s="197"/>
      <c r="D513" s="293" t="s">
        <v>1159</v>
      </c>
      <c r="E513" s="231"/>
      <c r="F513" s="230"/>
      <c r="G513" s="172"/>
      <c r="H513" s="275"/>
      <c r="I513" s="214"/>
      <c r="J513" s="214"/>
      <c r="K513" s="112"/>
      <c r="L513" s="113"/>
    </row>
    <row r="514" spans="2:12" x14ac:dyDescent="0.2">
      <c r="B514" s="179"/>
      <c r="C514" s="197"/>
      <c r="D514" s="293" t="s">
        <v>1160</v>
      </c>
      <c r="E514" s="231"/>
      <c r="F514" s="230"/>
      <c r="G514" s="172"/>
      <c r="H514" s="275"/>
      <c r="I514" s="214"/>
      <c r="J514" s="105"/>
      <c r="K514" s="112"/>
      <c r="L514" s="113"/>
    </row>
    <row r="515" spans="2:12" x14ac:dyDescent="0.2">
      <c r="B515" s="179"/>
      <c r="C515" s="197" t="s">
        <v>1037</v>
      </c>
      <c r="D515" s="232" t="s">
        <v>915</v>
      </c>
      <c r="E515" s="231" t="s">
        <v>53</v>
      </c>
      <c r="F515" s="230"/>
      <c r="G515" s="172"/>
      <c r="H515" s="275"/>
      <c r="I515" s="214"/>
      <c r="J515" s="105"/>
      <c r="K515" s="112" t="e">
        <f>+I515/J$660</f>
        <v>#DIV/0!</v>
      </c>
      <c r="L515" s="113"/>
    </row>
    <row r="516" spans="2:12" x14ac:dyDescent="0.2">
      <c r="B516" s="179"/>
      <c r="C516" s="197" t="s">
        <v>1038</v>
      </c>
      <c r="D516" s="233" t="s">
        <v>863</v>
      </c>
      <c r="E516" s="194"/>
      <c r="F516" s="109"/>
      <c r="G516" s="172"/>
      <c r="H516" s="275"/>
      <c r="I516" s="214"/>
      <c r="J516" s="105"/>
      <c r="K516" s="112"/>
      <c r="L516" s="113"/>
    </row>
    <row r="517" spans="2:12" x14ac:dyDescent="0.2">
      <c r="B517" s="179"/>
      <c r="C517" s="197" t="s">
        <v>1039</v>
      </c>
      <c r="D517" s="232" t="s">
        <v>906</v>
      </c>
      <c r="E517" s="194" t="s">
        <v>2</v>
      </c>
      <c r="F517" s="109"/>
      <c r="G517" s="172"/>
      <c r="H517" s="275"/>
      <c r="I517" s="214"/>
      <c r="J517" s="105"/>
      <c r="K517" s="112" t="e">
        <f>+I517/J$660</f>
        <v>#DIV/0!</v>
      </c>
      <c r="L517" s="113"/>
    </row>
    <row r="518" spans="2:12" x14ac:dyDescent="0.2">
      <c r="B518" s="179"/>
      <c r="C518" s="197"/>
      <c r="D518" s="293" t="s">
        <v>1150</v>
      </c>
      <c r="E518" s="194"/>
      <c r="F518" s="109"/>
      <c r="G518" s="172"/>
      <c r="H518" s="275"/>
      <c r="I518" s="214"/>
      <c r="J518" s="214"/>
      <c r="K518" s="112"/>
      <c r="L518" s="113"/>
    </row>
    <row r="519" spans="2:12" x14ac:dyDescent="0.2">
      <c r="B519" s="179"/>
      <c r="C519" s="197"/>
      <c r="D519" s="293" t="s">
        <v>1151</v>
      </c>
      <c r="E519" s="194"/>
      <c r="F519" s="109"/>
      <c r="G519" s="172"/>
      <c r="H519" s="275"/>
      <c r="I519" s="214"/>
      <c r="J519" s="105"/>
      <c r="K519" s="112"/>
      <c r="L519" s="113"/>
    </row>
    <row r="520" spans="2:12" x14ac:dyDescent="0.2">
      <c r="B520" s="179"/>
      <c r="C520" s="197" t="s">
        <v>1096</v>
      </c>
      <c r="D520" s="232" t="s">
        <v>911</v>
      </c>
      <c r="E520" s="194" t="s">
        <v>2</v>
      </c>
      <c r="F520" s="109"/>
      <c r="G520" s="172"/>
      <c r="H520" s="275"/>
      <c r="I520" s="214"/>
      <c r="J520" s="105"/>
      <c r="K520" s="112" t="e">
        <f>+I520/J$660</f>
        <v>#DIV/0!</v>
      </c>
      <c r="L520" s="113"/>
    </row>
    <row r="521" spans="2:12" x14ac:dyDescent="0.2">
      <c r="B521" s="179"/>
      <c r="C521" s="197"/>
      <c r="D521" s="293" t="s">
        <v>1156</v>
      </c>
      <c r="E521" s="194"/>
      <c r="F521" s="109"/>
      <c r="G521" s="172"/>
      <c r="H521" s="275"/>
      <c r="I521" s="214"/>
      <c r="J521" s="214"/>
      <c r="K521" s="112"/>
      <c r="L521" s="113"/>
    </row>
    <row r="522" spans="2:12" x14ac:dyDescent="0.2">
      <c r="B522" s="179"/>
      <c r="C522" s="197"/>
      <c r="D522" s="293" t="s">
        <v>1157</v>
      </c>
      <c r="E522" s="194"/>
      <c r="F522" s="109"/>
      <c r="G522" s="172"/>
      <c r="H522" s="275"/>
      <c r="I522" s="214"/>
      <c r="J522" s="105"/>
      <c r="K522" s="112"/>
      <c r="L522" s="113"/>
    </row>
    <row r="523" spans="2:12" x14ac:dyDescent="0.2">
      <c r="B523" s="179"/>
      <c r="C523" s="197" t="s">
        <v>1040</v>
      </c>
      <c r="D523" s="232" t="s">
        <v>908</v>
      </c>
      <c r="E523" s="194" t="s">
        <v>53</v>
      </c>
      <c r="F523" s="109"/>
      <c r="G523" s="172"/>
      <c r="H523" s="275"/>
      <c r="I523" s="214"/>
      <c r="J523" s="105"/>
      <c r="K523" s="112" t="e">
        <f t="shared" ref="K523:K530" si="16">+I523/J$660</f>
        <v>#DIV/0!</v>
      </c>
      <c r="L523" s="113"/>
    </row>
    <row r="524" spans="2:12" x14ac:dyDescent="0.2">
      <c r="B524" s="179"/>
      <c r="C524" s="197" t="s">
        <v>1041</v>
      </c>
      <c r="D524" s="232" t="s">
        <v>912</v>
      </c>
      <c r="E524" s="194" t="s">
        <v>53</v>
      </c>
      <c r="F524" s="109"/>
      <c r="G524" s="172"/>
      <c r="H524" s="275"/>
      <c r="I524" s="214"/>
      <c r="J524" s="105"/>
      <c r="K524" s="112" t="e">
        <f t="shared" si="16"/>
        <v>#DIV/0!</v>
      </c>
      <c r="L524" s="113"/>
    </row>
    <row r="525" spans="2:12" x14ac:dyDescent="0.2">
      <c r="B525" s="179"/>
      <c r="C525" s="197" t="s">
        <v>1042</v>
      </c>
      <c r="D525" s="232" t="s">
        <v>913</v>
      </c>
      <c r="E525" s="194" t="s">
        <v>53</v>
      </c>
      <c r="F525" s="109"/>
      <c r="G525" s="172"/>
      <c r="H525" s="275"/>
      <c r="I525" s="214"/>
      <c r="J525" s="105"/>
      <c r="K525" s="112" t="e">
        <f t="shared" si="16"/>
        <v>#DIV/0!</v>
      </c>
      <c r="L525" s="113"/>
    </row>
    <row r="526" spans="2:12" x14ac:dyDescent="0.2">
      <c r="B526" s="179"/>
      <c r="C526" s="197" t="s">
        <v>1043</v>
      </c>
      <c r="D526" s="232" t="s">
        <v>907</v>
      </c>
      <c r="E526" s="194" t="s">
        <v>53</v>
      </c>
      <c r="F526" s="109"/>
      <c r="G526" s="172"/>
      <c r="H526" s="275"/>
      <c r="I526" s="214"/>
      <c r="J526" s="105"/>
      <c r="K526" s="112" t="e">
        <f t="shared" si="16"/>
        <v>#DIV/0!</v>
      </c>
      <c r="L526" s="113"/>
    </row>
    <row r="527" spans="2:12" x14ac:dyDescent="0.2">
      <c r="B527" s="179"/>
      <c r="C527" s="197" t="s">
        <v>1044</v>
      </c>
      <c r="D527" s="232" t="s">
        <v>916</v>
      </c>
      <c r="E527" s="194" t="s">
        <v>53</v>
      </c>
      <c r="F527" s="109"/>
      <c r="G527" s="172"/>
      <c r="H527" s="275"/>
      <c r="I527" s="214"/>
      <c r="J527" s="105"/>
      <c r="K527" s="112" t="e">
        <f t="shared" si="16"/>
        <v>#DIV/0!</v>
      </c>
      <c r="L527" s="113"/>
    </row>
    <row r="528" spans="2:12" ht="36" x14ac:dyDescent="0.2">
      <c r="B528" s="179"/>
      <c r="C528" s="197" t="s">
        <v>1045</v>
      </c>
      <c r="D528" s="232" t="s">
        <v>1162</v>
      </c>
      <c r="E528" s="194" t="s">
        <v>48</v>
      </c>
      <c r="F528" s="109"/>
      <c r="G528" s="172"/>
      <c r="H528" s="275"/>
      <c r="I528" s="214"/>
      <c r="J528" s="105"/>
      <c r="K528" s="112" t="e">
        <f t="shared" si="16"/>
        <v>#DIV/0!</v>
      </c>
      <c r="L528" s="113"/>
    </row>
    <row r="529" spans="2:12" x14ac:dyDescent="0.2">
      <c r="B529" s="179"/>
      <c r="C529" s="197" t="s">
        <v>1046</v>
      </c>
      <c r="D529" s="232" t="s">
        <v>1152</v>
      </c>
      <c r="E529" s="231" t="s">
        <v>53</v>
      </c>
      <c r="F529" s="230"/>
      <c r="G529" s="172"/>
      <c r="H529" s="275"/>
      <c r="I529" s="214"/>
      <c r="J529" s="105"/>
      <c r="K529" s="112" t="e">
        <f t="shared" si="16"/>
        <v>#DIV/0!</v>
      </c>
      <c r="L529" s="113"/>
    </row>
    <row r="530" spans="2:12" x14ac:dyDescent="0.2">
      <c r="B530" s="179"/>
      <c r="C530" s="197" t="s">
        <v>1047</v>
      </c>
      <c r="D530" s="232" t="s">
        <v>1158</v>
      </c>
      <c r="E530" s="231" t="s">
        <v>2</v>
      </c>
      <c r="F530" s="230"/>
      <c r="G530" s="172"/>
      <c r="H530" s="275"/>
      <c r="I530" s="214"/>
      <c r="J530" s="105"/>
      <c r="K530" s="112" t="e">
        <f t="shared" si="16"/>
        <v>#DIV/0!</v>
      </c>
      <c r="L530" s="113"/>
    </row>
    <row r="531" spans="2:12" x14ac:dyDescent="0.2">
      <c r="B531" s="179"/>
      <c r="C531" s="197"/>
      <c r="D531" s="293" t="s">
        <v>1159</v>
      </c>
      <c r="E531" s="231"/>
      <c r="F531" s="230"/>
      <c r="G531" s="172"/>
      <c r="H531" s="275"/>
      <c r="I531" s="214"/>
      <c r="J531" s="214"/>
      <c r="K531" s="112"/>
      <c r="L531" s="113"/>
    </row>
    <row r="532" spans="2:12" x14ac:dyDescent="0.2">
      <c r="B532" s="179"/>
      <c r="C532" s="197"/>
      <c r="D532" s="293" t="s">
        <v>1160</v>
      </c>
      <c r="E532" s="231"/>
      <c r="F532" s="230"/>
      <c r="G532" s="172"/>
      <c r="H532" s="275"/>
      <c r="I532" s="214"/>
      <c r="J532" s="105"/>
      <c r="K532" s="112"/>
      <c r="L532" s="113"/>
    </row>
    <row r="533" spans="2:12" x14ac:dyDescent="0.2">
      <c r="B533" s="179"/>
      <c r="C533" s="197" t="s">
        <v>1048</v>
      </c>
      <c r="D533" s="232" t="s">
        <v>915</v>
      </c>
      <c r="E533" s="231" t="s">
        <v>53</v>
      </c>
      <c r="F533" s="230"/>
      <c r="G533" s="172"/>
      <c r="H533" s="275"/>
      <c r="I533" s="214"/>
      <c r="J533" s="105"/>
      <c r="K533" s="112" t="e">
        <f>+I533/J$660</f>
        <v>#DIV/0!</v>
      </c>
      <c r="L533" s="113"/>
    </row>
    <row r="534" spans="2:12" x14ac:dyDescent="0.2">
      <c r="B534" s="179"/>
      <c r="C534" s="197" t="s">
        <v>1049</v>
      </c>
      <c r="D534" s="233" t="s">
        <v>871</v>
      </c>
      <c r="E534" s="231"/>
      <c r="F534" s="230"/>
      <c r="G534" s="172"/>
      <c r="H534" s="275"/>
      <c r="I534" s="214"/>
      <c r="J534" s="105"/>
      <c r="K534" s="112"/>
      <c r="L534" s="113"/>
    </row>
    <row r="535" spans="2:12" x14ac:dyDescent="0.2">
      <c r="B535" s="179"/>
      <c r="C535" s="197" t="s">
        <v>1050</v>
      </c>
      <c r="D535" s="232" t="s">
        <v>906</v>
      </c>
      <c r="E535" s="231" t="s">
        <v>2</v>
      </c>
      <c r="F535" s="230"/>
      <c r="G535" s="172"/>
      <c r="H535" s="275"/>
      <c r="I535" s="214"/>
      <c r="J535" s="105"/>
      <c r="K535" s="112" t="e">
        <f>+I535/J$660</f>
        <v>#DIV/0!</v>
      </c>
      <c r="L535" s="113"/>
    </row>
    <row r="536" spans="2:12" x14ac:dyDescent="0.2">
      <c r="B536" s="179"/>
      <c r="C536" s="197"/>
      <c r="D536" s="293" t="s">
        <v>1150</v>
      </c>
      <c r="E536" s="231"/>
      <c r="F536" s="230"/>
      <c r="G536" s="172"/>
      <c r="H536" s="275"/>
      <c r="I536" s="214"/>
      <c r="J536" s="105"/>
      <c r="K536" s="112"/>
      <c r="L536" s="113"/>
    </row>
    <row r="537" spans="2:12" x14ac:dyDescent="0.2">
      <c r="B537" s="179"/>
      <c r="C537" s="197"/>
      <c r="D537" s="293" t="s">
        <v>1151</v>
      </c>
      <c r="E537" s="194"/>
      <c r="F537" s="109"/>
      <c r="G537" s="172"/>
      <c r="H537" s="275"/>
      <c r="I537" s="214"/>
      <c r="J537" s="214"/>
      <c r="K537" s="112"/>
      <c r="L537" s="113"/>
    </row>
    <row r="538" spans="2:12" x14ac:dyDescent="0.2">
      <c r="B538" s="179"/>
      <c r="C538" s="197"/>
      <c r="D538" s="293" t="s">
        <v>1163</v>
      </c>
      <c r="E538" s="194"/>
      <c r="F538" s="109"/>
      <c r="G538" s="172"/>
      <c r="H538" s="275"/>
      <c r="I538" s="214"/>
      <c r="J538" s="105"/>
      <c r="K538" s="112"/>
      <c r="L538" s="113"/>
    </row>
    <row r="539" spans="2:12" x14ac:dyDescent="0.2">
      <c r="B539" s="179"/>
      <c r="C539" s="197" t="s">
        <v>1051</v>
      </c>
      <c r="D539" s="232" t="s">
        <v>911</v>
      </c>
      <c r="E539" s="194" t="s">
        <v>2</v>
      </c>
      <c r="F539" s="109"/>
      <c r="G539" s="172"/>
      <c r="H539" s="275"/>
      <c r="I539" s="214"/>
      <c r="J539" s="105"/>
      <c r="K539" s="112" t="e">
        <f>+I539/J$660</f>
        <v>#DIV/0!</v>
      </c>
      <c r="L539" s="113"/>
    </row>
    <row r="540" spans="2:12" x14ac:dyDescent="0.2">
      <c r="B540" s="179"/>
      <c r="C540" s="197"/>
      <c r="D540" s="293" t="s">
        <v>1156</v>
      </c>
      <c r="E540" s="194"/>
      <c r="F540" s="109"/>
      <c r="G540" s="172"/>
      <c r="H540" s="275"/>
      <c r="I540" s="214"/>
      <c r="J540" s="214"/>
      <c r="K540" s="112"/>
      <c r="L540" s="113"/>
    </row>
    <row r="541" spans="2:12" x14ac:dyDescent="0.2">
      <c r="B541" s="179"/>
      <c r="C541" s="197"/>
      <c r="D541" s="293" t="s">
        <v>1164</v>
      </c>
      <c r="E541" s="194"/>
      <c r="F541" s="109"/>
      <c r="G541" s="172"/>
      <c r="H541" s="275"/>
      <c r="I541" s="214"/>
      <c r="J541" s="105"/>
      <c r="K541" s="112"/>
      <c r="L541" s="113"/>
    </row>
    <row r="542" spans="2:12" x14ac:dyDescent="0.2">
      <c r="B542" s="179"/>
      <c r="C542" s="197" t="s">
        <v>1052</v>
      </c>
      <c r="D542" s="232" t="s">
        <v>908</v>
      </c>
      <c r="E542" s="231" t="s">
        <v>53</v>
      </c>
      <c r="F542" s="230"/>
      <c r="G542" s="172"/>
      <c r="H542" s="275"/>
      <c r="I542" s="214"/>
      <c r="J542" s="105"/>
      <c r="K542" s="112" t="e">
        <f t="shared" ref="K542:K547" si="17">+I542/J$660</f>
        <v>#DIV/0!</v>
      </c>
      <c r="L542" s="113"/>
    </row>
    <row r="543" spans="2:12" x14ac:dyDescent="0.2">
      <c r="B543" s="179"/>
      <c r="C543" s="197" t="s">
        <v>1053</v>
      </c>
      <c r="D543" s="232" t="s">
        <v>912</v>
      </c>
      <c r="E543" s="231" t="s">
        <v>53</v>
      </c>
      <c r="F543" s="230"/>
      <c r="G543" s="172"/>
      <c r="H543" s="275"/>
      <c r="I543" s="214"/>
      <c r="J543" s="105"/>
      <c r="K543" s="112" t="e">
        <f t="shared" si="17"/>
        <v>#DIV/0!</v>
      </c>
      <c r="L543" s="113"/>
    </row>
    <row r="544" spans="2:12" x14ac:dyDescent="0.2">
      <c r="B544" s="179"/>
      <c r="C544" s="197" t="s">
        <v>1054</v>
      </c>
      <c r="D544" s="232" t="s">
        <v>913</v>
      </c>
      <c r="E544" s="231" t="s">
        <v>53</v>
      </c>
      <c r="F544" s="230"/>
      <c r="G544" s="172"/>
      <c r="H544" s="275"/>
      <c r="I544" s="214"/>
      <c r="J544" s="105"/>
      <c r="K544" s="112" t="e">
        <f t="shared" si="17"/>
        <v>#DIV/0!</v>
      </c>
      <c r="L544" s="113"/>
    </row>
    <row r="545" spans="2:12" x14ac:dyDescent="0.2">
      <c r="B545" s="179"/>
      <c r="C545" s="197" t="s">
        <v>1055</v>
      </c>
      <c r="D545" s="232" t="s">
        <v>907</v>
      </c>
      <c r="E545" s="231" t="s">
        <v>53</v>
      </c>
      <c r="F545" s="230"/>
      <c r="G545" s="172"/>
      <c r="H545" s="275"/>
      <c r="I545" s="214"/>
      <c r="J545" s="105"/>
      <c r="K545" s="112" t="e">
        <f t="shared" si="17"/>
        <v>#DIV/0!</v>
      </c>
      <c r="L545" s="113"/>
    </row>
    <row r="546" spans="2:12" x14ac:dyDescent="0.2">
      <c r="B546" s="179"/>
      <c r="C546" s="197" t="s">
        <v>1056</v>
      </c>
      <c r="D546" s="232" t="s">
        <v>1152</v>
      </c>
      <c r="E546" s="231" t="s">
        <v>53</v>
      </c>
      <c r="F546" s="230"/>
      <c r="G546" s="172"/>
      <c r="H546" s="275"/>
      <c r="I546" s="214"/>
      <c r="J546" s="105"/>
      <c r="K546" s="112" t="e">
        <f t="shared" si="17"/>
        <v>#DIV/0!</v>
      </c>
      <c r="L546" s="113"/>
    </row>
    <row r="547" spans="2:12" x14ac:dyDescent="0.2">
      <c r="B547" s="179"/>
      <c r="C547" s="197" t="s">
        <v>1057</v>
      </c>
      <c r="D547" s="232" t="s">
        <v>1158</v>
      </c>
      <c r="E547" s="231" t="s">
        <v>2</v>
      </c>
      <c r="F547" s="230"/>
      <c r="G547" s="172"/>
      <c r="H547" s="275"/>
      <c r="I547" s="214"/>
      <c r="J547" s="105"/>
      <c r="K547" s="112" t="e">
        <f t="shared" si="17"/>
        <v>#DIV/0!</v>
      </c>
      <c r="L547" s="113"/>
    </row>
    <row r="548" spans="2:12" x14ac:dyDescent="0.2">
      <c r="B548" s="179"/>
      <c r="C548" s="197"/>
      <c r="D548" s="293" t="s">
        <v>1159</v>
      </c>
      <c r="E548" s="231" t="s">
        <v>48</v>
      </c>
      <c r="F548" s="230"/>
      <c r="G548" s="172"/>
      <c r="H548" s="275"/>
      <c r="I548" s="214"/>
      <c r="J548" s="214"/>
      <c r="K548" s="112"/>
      <c r="L548" s="113"/>
    </row>
    <row r="549" spans="2:12" x14ac:dyDescent="0.2">
      <c r="B549" s="179"/>
      <c r="C549" s="197"/>
      <c r="D549" s="293" t="s">
        <v>1160</v>
      </c>
      <c r="E549" s="231" t="s">
        <v>48</v>
      </c>
      <c r="F549" s="230"/>
      <c r="G549" s="172"/>
      <c r="H549" s="275"/>
      <c r="I549" s="214"/>
      <c r="J549" s="105"/>
      <c r="K549" s="112"/>
      <c r="L549" s="113"/>
    </row>
    <row r="550" spans="2:12" x14ac:dyDescent="0.2">
      <c r="B550" s="179"/>
      <c r="C550" s="197" t="s">
        <v>1058</v>
      </c>
      <c r="D550" s="232" t="s">
        <v>915</v>
      </c>
      <c r="E550" s="231" t="s">
        <v>53</v>
      </c>
      <c r="F550" s="230"/>
      <c r="G550" s="172"/>
      <c r="H550" s="275"/>
      <c r="I550" s="214"/>
      <c r="J550" s="105"/>
      <c r="K550" s="112" t="e">
        <f>+I550/J$660</f>
        <v>#DIV/0!</v>
      </c>
      <c r="L550" s="113"/>
    </row>
    <row r="551" spans="2:12" x14ac:dyDescent="0.2">
      <c r="B551" s="179"/>
      <c r="C551" s="221" t="s">
        <v>917</v>
      </c>
      <c r="D551" s="233" t="s">
        <v>918</v>
      </c>
      <c r="E551" s="231"/>
      <c r="F551" s="230"/>
      <c r="G551" s="172"/>
      <c r="H551" s="275"/>
      <c r="I551" s="214"/>
      <c r="J551" s="105"/>
      <c r="K551" s="112"/>
      <c r="L551" s="113"/>
    </row>
    <row r="552" spans="2:12" x14ac:dyDescent="0.2">
      <c r="B552" s="179"/>
      <c r="C552" s="197" t="s">
        <v>1059</v>
      </c>
      <c r="D552" s="232" t="s">
        <v>919</v>
      </c>
      <c r="E552" s="231" t="s">
        <v>920</v>
      </c>
      <c r="F552" s="230"/>
      <c r="G552" s="172"/>
      <c r="H552" s="275"/>
      <c r="I552" s="214"/>
      <c r="J552" s="105"/>
      <c r="K552" s="112" t="e">
        <f t="shared" ref="K552:K557" si="18">+I552/J$660</f>
        <v>#DIV/0!</v>
      </c>
      <c r="L552" s="113"/>
    </row>
    <row r="553" spans="2:12" x14ac:dyDescent="0.2">
      <c r="B553" s="179"/>
      <c r="C553" s="197" t="s">
        <v>1060</v>
      </c>
      <c r="D553" s="232" t="s">
        <v>921</v>
      </c>
      <c r="E553" s="231" t="s">
        <v>920</v>
      </c>
      <c r="F553" s="230"/>
      <c r="G553" s="172"/>
      <c r="H553" s="275"/>
      <c r="I553" s="214"/>
      <c r="J553" s="105"/>
      <c r="K553" s="112" t="e">
        <f t="shared" si="18"/>
        <v>#DIV/0!</v>
      </c>
      <c r="L553" s="113"/>
    </row>
    <row r="554" spans="2:12" x14ac:dyDescent="0.2">
      <c r="B554" s="179"/>
      <c r="C554" s="197" t="s">
        <v>1061</v>
      </c>
      <c r="D554" s="232" t="s">
        <v>922</v>
      </c>
      <c r="E554" s="231" t="s">
        <v>920</v>
      </c>
      <c r="F554" s="230"/>
      <c r="G554" s="172"/>
      <c r="H554" s="275"/>
      <c r="I554" s="214"/>
      <c r="J554" s="105"/>
      <c r="K554" s="112" t="e">
        <f t="shared" si="18"/>
        <v>#DIV/0!</v>
      </c>
      <c r="L554" s="113"/>
    </row>
    <row r="555" spans="2:12" x14ac:dyDescent="0.2">
      <c r="B555" s="179"/>
      <c r="C555" s="197" t="s">
        <v>1062</v>
      </c>
      <c r="D555" s="232" t="s">
        <v>1165</v>
      </c>
      <c r="E555" s="231" t="s">
        <v>920</v>
      </c>
      <c r="F555" s="230"/>
      <c r="G555" s="172"/>
      <c r="H555" s="275"/>
      <c r="I555" s="214"/>
      <c r="J555" s="105"/>
      <c r="K555" s="112" t="e">
        <f t="shared" si="18"/>
        <v>#DIV/0!</v>
      </c>
      <c r="L555" s="113"/>
    </row>
    <row r="556" spans="2:12" x14ac:dyDescent="0.2">
      <c r="B556" s="179"/>
      <c r="C556" s="197" t="s">
        <v>1063</v>
      </c>
      <c r="D556" s="232" t="s">
        <v>923</v>
      </c>
      <c r="E556" s="231" t="s">
        <v>920</v>
      </c>
      <c r="F556" s="230"/>
      <c r="G556" s="172"/>
      <c r="H556" s="275"/>
      <c r="I556" s="214"/>
      <c r="J556" s="105"/>
      <c r="K556" s="112" t="e">
        <f t="shared" si="18"/>
        <v>#DIV/0!</v>
      </c>
      <c r="L556" s="113"/>
    </row>
    <row r="557" spans="2:12" ht="13.5" thickBot="1" x14ac:dyDescent="0.25">
      <c r="B557" s="179"/>
      <c r="C557" s="197" t="s">
        <v>1064</v>
      </c>
      <c r="D557" s="232" t="s">
        <v>924</v>
      </c>
      <c r="E557" s="231" t="s">
        <v>920</v>
      </c>
      <c r="F557" s="230"/>
      <c r="G557" s="172"/>
      <c r="H557" s="275"/>
      <c r="I557" s="214"/>
      <c r="J557" s="105"/>
      <c r="K557" s="112" t="e">
        <f t="shared" si="18"/>
        <v>#DIV/0!</v>
      </c>
      <c r="L557" s="113"/>
    </row>
    <row r="558" spans="2:12" ht="13.5" thickBot="1" x14ac:dyDescent="0.25">
      <c r="B558" s="136">
        <v>18</v>
      </c>
      <c r="C558" s="137"/>
      <c r="D558" s="138" t="s">
        <v>70</v>
      </c>
      <c r="E558" s="123"/>
      <c r="F558" s="123"/>
      <c r="G558" s="128"/>
      <c r="H558" s="278"/>
      <c r="I558" s="135"/>
      <c r="J558" s="131">
        <f>SUM(I559:I617)</f>
        <v>0</v>
      </c>
      <c r="K558" s="132"/>
      <c r="L558" s="127" t="e">
        <f>SUM(K559:K618)</f>
        <v>#DIV/0!</v>
      </c>
    </row>
    <row r="559" spans="2:12" x14ac:dyDescent="0.2">
      <c r="B559" s="174"/>
      <c r="C559" s="236" t="s">
        <v>523</v>
      </c>
      <c r="D559" s="216" t="s">
        <v>703</v>
      </c>
      <c r="E559" s="177" t="s">
        <v>2</v>
      </c>
      <c r="F559" s="178"/>
      <c r="G559" s="172"/>
      <c r="H559" s="275"/>
      <c r="I559" s="214"/>
      <c r="J559" s="105"/>
      <c r="K559" s="112" t="e">
        <f>+I559/J$660</f>
        <v>#DIV/0!</v>
      </c>
      <c r="L559" s="113"/>
    </row>
    <row r="560" spans="2:12" x14ac:dyDescent="0.2">
      <c r="B560" s="174"/>
      <c r="C560" s="175"/>
      <c r="D560" s="294" t="s">
        <v>704</v>
      </c>
      <c r="E560" s="181"/>
      <c r="F560" s="178"/>
      <c r="G560" s="272"/>
      <c r="H560" s="281"/>
      <c r="I560" s="214"/>
      <c r="J560" s="105"/>
      <c r="K560" s="143"/>
      <c r="L560" s="113"/>
    </row>
    <row r="561" spans="2:12" x14ac:dyDescent="0.2">
      <c r="B561" s="174"/>
      <c r="C561" s="175"/>
      <c r="D561" s="294" t="s">
        <v>705</v>
      </c>
      <c r="E561" s="181"/>
      <c r="F561" s="178"/>
      <c r="G561" s="272"/>
      <c r="H561" s="281"/>
      <c r="I561" s="214"/>
      <c r="J561" s="105"/>
      <c r="K561" s="143"/>
      <c r="L561" s="113"/>
    </row>
    <row r="562" spans="2:12" x14ac:dyDescent="0.2">
      <c r="B562" s="174"/>
      <c r="C562" s="175"/>
      <c r="D562" s="294" t="s">
        <v>706</v>
      </c>
      <c r="E562" s="181"/>
      <c r="F562" s="178"/>
      <c r="G562" s="272"/>
      <c r="H562" s="281"/>
      <c r="I562" s="214"/>
      <c r="J562" s="105"/>
      <c r="K562" s="143"/>
      <c r="L562" s="113"/>
    </row>
    <row r="563" spans="2:12" x14ac:dyDescent="0.2">
      <c r="B563" s="174"/>
      <c r="C563" s="175"/>
      <c r="D563" s="294" t="s">
        <v>707</v>
      </c>
      <c r="E563" s="181"/>
      <c r="F563" s="178"/>
      <c r="G563" s="272"/>
      <c r="H563" s="281"/>
      <c r="I563" s="214"/>
      <c r="J563" s="105"/>
      <c r="K563" s="143"/>
      <c r="L563" s="113"/>
    </row>
    <row r="564" spans="2:12" ht="24" x14ac:dyDescent="0.2">
      <c r="B564" s="174"/>
      <c r="C564" s="175"/>
      <c r="D564" s="294" t="s">
        <v>1166</v>
      </c>
      <c r="E564" s="181"/>
      <c r="F564" s="178"/>
      <c r="G564" s="272"/>
      <c r="H564" s="281"/>
      <c r="I564" s="214"/>
      <c r="J564" s="105"/>
      <c r="K564" s="143"/>
      <c r="L564" s="113"/>
    </row>
    <row r="565" spans="2:12" ht="24" x14ac:dyDescent="0.2">
      <c r="B565" s="174"/>
      <c r="C565" s="175"/>
      <c r="D565" s="325" t="s">
        <v>1167</v>
      </c>
      <c r="E565" s="177"/>
      <c r="F565" s="178"/>
      <c r="G565" s="172"/>
      <c r="H565" s="275"/>
      <c r="I565" s="214"/>
      <c r="J565" s="105"/>
      <c r="K565" s="143"/>
      <c r="L565" s="113"/>
    </row>
    <row r="566" spans="2:12" x14ac:dyDescent="0.2">
      <c r="B566" s="174"/>
      <c r="C566" s="215" t="s">
        <v>1065</v>
      </c>
      <c r="D566" s="216" t="s">
        <v>708</v>
      </c>
      <c r="E566" s="237"/>
      <c r="F566" s="178"/>
      <c r="G566" s="172"/>
      <c r="H566" s="275"/>
      <c r="I566" s="214"/>
      <c r="J566" s="105"/>
      <c r="K566" s="143"/>
      <c r="L566" s="113"/>
    </row>
    <row r="567" spans="2:12" x14ac:dyDescent="0.2">
      <c r="B567" s="174"/>
      <c r="C567" s="215" t="s">
        <v>1066</v>
      </c>
      <c r="D567" s="216" t="s">
        <v>709</v>
      </c>
      <c r="E567" s="177" t="s">
        <v>2</v>
      </c>
      <c r="F567" s="178"/>
      <c r="G567" s="172"/>
      <c r="H567" s="275"/>
      <c r="I567" s="214"/>
      <c r="J567" s="105"/>
      <c r="K567" s="112" t="e">
        <f>+I567/J$660</f>
        <v>#DIV/0!</v>
      </c>
      <c r="L567" s="113"/>
    </row>
    <row r="568" spans="2:12" x14ac:dyDescent="0.2">
      <c r="B568" s="174"/>
      <c r="C568" s="184"/>
      <c r="D568" s="294" t="s">
        <v>710</v>
      </c>
      <c r="E568" s="181"/>
      <c r="F568" s="178"/>
      <c r="G568" s="172"/>
      <c r="H568" s="275"/>
      <c r="I568" s="214"/>
      <c r="J568" s="105"/>
      <c r="K568" s="143"/>
      <c r="L568" s="113"/>
    </row>
    <row r="569" spans="2:12" x14ac:dyDescent="0.2">
      <c r="B569" s="174"/>
      <c r="C569" s="184"/>
      <c r="D569" s="294" t="s">
        <v>711</v>
      </c>
      <c r="E569" s="181"/>
      <c r="F569" s="178"/>
      <c r="G569" s="172"/>
      <c r="H569" s="275"/>
      <c r="I569" s="214"/>
      <c r="J569" s="105"/>
      <c r="K569" s="143"/>
      <c r="L569" s="113"/>
    </row>
    <row r="570" spans="2:12" x14ac:dyDescent="0.2">
      <c r="B570" s="174"/>
      <c r="C570" s="184"/>
      <c r="D570" s="294" t="s">
        <v>712</v>
      </c>
      <c r="E570" s="181"/>
      <c r="F570" s="178"/>
      <c r="G570" s="172"/>
      <c r="H570" s="275"/>
      <c r="I570" s="214"/>
      <c r="J570" s="105"/>
      <c r="K570" s="143"/>
      <c r="L570" s="113"/>
    </row>
    <row r="571" spans="2:12" x14ac:dyDescent="0.2">
      <c r="B571" s="174"/>
      <c r="C571" s="184"/>
      <c r="D571" s="294" t="s">
        <v>713</v>
      </c>
      <c r="E571" s="181"/>
      <c r="F571" s="178"/>
      <c r="G571" s="172"/>
      <c r="H571" s="275"/>
      <c r="I571" s="214"/>
      <c r="J571" s="105"/>
      <c r="K571" s="143"/>
      <c r="L571" s="113"/>
    </row>
    <row r="572" spans="2:12" x14ac:dyDescent="0.2">
      <c r="B572" s="174"/>
      <c r="C572" s="184"/>
      <c r="D572" s="294" t="s">
        <v>714</v>
      </c>
      <c r="E572" s="181"/>
      <c r="F572" s="178"/>
      <c r="G572" s="172"/>
      <c r="H572" s="275"/>
      <c r="I572" s="214"/>
      <c r="J572" s="105"/>
      <c r="K572" s="143"/>
      <c r="L572" s="113"/>
    </row>
    <row r="573" spans="2:12" x14ac:dyDescent="0.2">
      <c r="B573" s="174"/>
      <c r="C573" s="215" t="s">
        <v>1067</v>
      </c>
      <c r="D573" s="216" t="s">
        <v>715</v>
      </c>
      <c r="E573" s="177" t="s">
        <v>2</v>
      </c>
      <c r="F573" s="178"/>
      <c r="G573" s="172"/>
      <c r="H573" s="275"/>
      <c r="I573" s="214"/>
      <c r="J573" s="105"/>
      <c r="K573" s="112" t="e">
        <f>+I573/J$660</f>
        <v>#DIV/0!</v>
      </c>
      <c r="L573" s="113"/>
    </row>
    <row r="574" spans="2:12" x14ac:dyDescent="0.2">
      <c r="B574" s="174"/>
      <c r="C574" s="109"/>
      <c r="D574" s="294" t="s">
        <v>716</v>
      </c>
      <c r="E574" s="181"/>
      <c r="F574" s="178"/>
      <c r="G574" s="172"/>
      <c r="H574" s="275"/>
      <c r="I574" s="214"/>
      <c r="J574" s="105"/>
      <c r="K574" s="143"/>
      <c r="L574" s="113"/>
    </row>
    <row r="575" spans="2:12" x14ac:dyDescent="0.2">
      <c r="B575" s="174"/>
      <c r="C575" s="184"/>
      <c r="D575" s="294" t="s">
        <v>717</v>
      </c>
      <c r="E575" s="181"/>
      <c r="F575" s="178"/>
      <c r="G575" s="172"/>
      <c r="H575" s="275"/>
      <c r="I575" s="214"/>
      <c r="J575" s="105"/>
      <c r="K575" s="143"/>
      <c r="L575" s="113"/>
    </row>
    <row r="576" spans="2:12" ht="24" x14ac:dyDescent="0.2">
      <c r="B576" s="174"/>
      <c r="C576" s="184"/>
      <c r="D576" s="294" t="s">
        <v>718</v>
      </c>
      <c r="E576" s="181"/>
      <c r="F576" s="178"/>
      <c r="G576" s="172"/>
      <c r="H576" s="275"/>
      <c r="I576" s="214"/>
      <c r="J576" s="105"/>
      <c r="K576" s="143"/>
      <c r="L576" s="113"/>
    </row>
    <row r="577" spans="2:12" x14ac:dyDescent="0.2">
      <c r="B577" s="174"/>
      <c r="C577" s="215" t="s">
        <v>1068</v>
      </c>
      <c r="D577" s="216" t="s">
        <v>719</v>
      </c>
      <c r="E577" s="177" t="s">
        <v>2</v>
      </c>
      <c r="F577" s="178"/>
      <c r="G577" s="172"/>
      <c r="H577" s="275"/>
      <c r="I577" s="214"/>
      <c r="J577" s="105"/>
      <c r="K577" s="112" t="e">
        <f>+I577/J$660</f>
        <v>#DIV/0!</v>
      </c>
      <c r="L577" s="113"/>
    </row>
    <row r="578" spans="2:12" x14ac:dyDescent="0.2">
      <c r="B578" s="174"/>
      <c r="C578" s="184"/>
      <c r="D578" s="294" t="s">
        <v>720</v>
      </c>
      <c r="E578" s="181"/>
      <c r="F578" s="178"/>
      <c r="G578" s="172"/>
      <c r="H578" s="275"/>
      <c r="I578" s="214"/>
      <c r="J578" s="105"/>
      <c r="K578" s="143"/>
      <c r="L578" s="113"/>
    </row>
    <row r="579" spans="2:12" x14ac:dyDescent="0.2">
      <c r="B579" s="174"/>
      <c r="C579" s="184"/>
      <c r="D579" s="294" t="s">
        <v>714</v>
      </c>
      <c r="E579" s="181"/>
      <c r="F579" s="178"/>
      <c r="G579" s="172"/>
      <c r="H579" s="275"/>
      <c r="I579" s="214"/>
      <c r="J579" s="105"/>
      <c r="K579" s="143"/>
      <c r="L579" s="113"/>
    </row>
    <row r="580" spans="2:12" x14ac:dyDescent="0.2">
      <c r="B580" s="174"/>
      <c r="C580" s="184"/>
      <c r="D580" s="294" t="s">
        <v>721</v>
      </c>
      <c r="E580" s="181"/>
      <c r="F580" s="178"/>
      <c r="G580" s="172"/>
      <c r="H580" s="275"/>
      <c r="I580" s="214"/>
      <c r="J580" s="105"/>
      <c r="K580" s="143"/>
      <c r="L580" s="113"/>
    </row>
    <row r="581" spans="2:12" ht="24" x14ac:dyDescent="0.2">
      <c r="B581" s="174"/>
      <c r="C581" s="184"/>
      <c r="D581" s="294" t="s">
        <v>722</v>
      </c>
      <c r="E581" s="181"/>
      <c r="F581" s="178"/>
      <c r="G581" s="172"/>
      <c r="H581" s="275"/>
      <c r="I581" s="214"/>
      <c r="J581" s="105"/>
      <c r="K581" s="143"/>
      <c r="L581" s="113"/>
    </row>
    <row r="582" spans="2:12" x14ac:dyDescent="0.2">
      <c r="B582" s="174"/>
      <c r="C582" s="184"/>
      <c r="D582" s="110" t="s">
        <v>723</v>
      </c>
      <c r="E582" s="181"/>
      <c r="F582" s="178"/>
      <c r="G582" s="172"/>
      <c r="H582" s="275"/>
      <c r="I582" s="214"/>
      <c r="J582" s="105"/>
      <c r="K582" s="143"/>
      <c r="L582" s="113"/>
    </row>
    <row r="583" spans="2:12" x14ac:dyDescent="0.2">
      <c r="B583" s="174"/>
      <c r="C583" s="215" t="s">
        <v>1069</v>
      </c>
      <c r="D583" s="216" t="s">
        <v>724</v>
      </c>
      <c r="E583" s="177" t="s">
        <v>2</v>
      </c>
      <c r="F583" s="178"/>
      <c r="G583" s="172"/>
      <c r="H583" s="275"/>
      <c r="I583" s="214"/>
      <c r="J583" s="105"/>
      <c r="K583" s="112" t="e">
        <f>+I583/J$660</f>
        <v>#DIV/0!</v>
      </c>
      <c r="L583" s="113"/>
    </row>
    <row r="584" spans="2:12" ht="24" x14ac:dyDescent="0.2">
      <c r="B584" s="174"/>
      <c r="C584" s="184"/>
      <c r="D584" s="294" t="s">
        <v>725</v>
      </c>
      <c r="E584" s="181"/>
      <c r="F584" s="178"/>
      <c r="G584" s="172"/>
      <c r="H584" s="275"/>
      <c r="I584" s="214"/>
      <c r="J584" s="105"/>
      <c r="K584" s="143"/>
      <c r="L584" s="113"/>
    </row>
    <row r="585" spans="2:12" x14ac:dyDescent="0.2">
      <c r="B585" s="174"/>
      <c r="C585" s="184"/>
      <c r="D585" s="294" t="s">
        <v>726</v>
      </c>
      <c r="E585" s="181"/>
      <c r="F585" s="178"/>
      <c r="G585" s="172"/>
      <c r="H585" s="275"/>
      <c r="I585" s="214"/>
      <c r="J585" s="105"/>
      <c r="K585" s="143"/>
      <c r="L585" s="113"/>
    </row>
    <row r="586" spans="2:12" x14ac:dyDescent="0.2">
      <c r="B586" s="174"/>
      <c r="C586" s="184"/>
      <c r="D586" s="294" t="s">
        <v>704</v>
      </c>
      <c r="E586" s="181"/>
      <c r="F586" s="178"/>
      <c r="G586" s="172"/>
      <c r="H586" s="275"/>
      <c r="I586" s="214"/>
      <c r="J586" s="105"/>
      <c r="K586" s="143"/>
      <c r="L586" s="113"/>
    </row>
    <row r="587" spans="2:12" ht="24" x14ac:dyDescent="0.2">
      <c r="B587" s="174"/>
      <c r="C587" s="184"/>
      <c r="D587" s="294" t="s">
        <v>1168</v>
      </c>
      <c r="E587" s="181"/>
      <c r="F587" s="178"/>
      <c r="G587" s="172"/>
      <c r="H587" s="275"/>
      <c r="I587" s="214"/>
      <c r="J587" s="105"/>
      <c r="K587" s="143"/>
      <c r="L587" s="113"/>
    </row>
    <row r="588" spans="2:12" ht="24" x14ac:dyDescent="0.2">
      <c r="B588" s="174"/>
      <c r="C588" s="184"/>
      <c r="D588" s="294" t="s">
        <v>1169</v>
      </c>
      <c r="E588" s="181"/>
      <c r="F588" s="178"/>
      <c r="G588" s="172"/>
      <c r="H588" s="275"/>
      <c r="I588" s="214"/>
      <c r="J588" s="105"/>
      <c r="K588" s="143"/>
      <c r="L588" s="113"/>
    </row>
    <row r="589" spans="2:12" x14ac:dyDescent="0.2">
      <c r="B589" s="174"/>
      <c r="C589" s="184"/>
      <c r="D589" s="294" t="s">
        <v>1111</v>
      </c>
      <c r="E589" s="181"/>
      <c r="F589" s="178"/>
      <c r="G589" s="172"/>
      <c r="H589" s="275"/>
      <c r="I589" s="214"/>
      <c r="J589" s="105"/>
      <c r="K589" s="143"/>
      <c r="L589" s="113"/>
    </row>
    <row r="590" spans="2:12" x14ac:dyDescent="0.2">
      <c r="B590" s="174"/>
      <c r="C590" s="215" t="s">
        <v>1070</v>
      </c>
      <c r="D590" s="216" t="s">
        <v>71</v>
      </c>
      <c r="E590" s="177" t="s">
        <v>2</v>
      </c>
      <c r="F590" s="178"/>
      <c r="G590" s="172"/>
      <c r="H590" s="275"/>
      <c r="I590" s="214"/>
      <c r="J590" s="105"/>
      <c r="K590" s="112" t="e">
        <f>+I590/J$660</f>
        <v>#DIV/0!</v>
      </c>
      <c r="L590" s="113"/>
    </row>
    <row r="591" spans="2:12" x14ac:dyDescent="0.2">
      <c r="B591" s="174"/>
      <c r="C591" s="204"/>
      <c r="D591" s="294" t="s">
        <v>727</v>
      </c>
      <c r="E591" s="181"/>
      <c r="F591" s="178"/>
      <c r="G591" s="172"/>
      <c r="H591" s="275"/>
      <c r="I591" s="214"/>
      <c r="J591" s="105"/>
      <c r="K591" s="143"/>
      <c r="L591" s="113"/>
    </row>
    <row r="592" spans="2:12" x14ac:dyDescent="0.2">
      <c r="B592" s="174"/>
      <c r="C592" s="204"/>
      <c r="D592" s="294" t="s">
        <v>1170</v>
      </c>
      <c r="E592" s="181"/>
      <c r="F592" s="178"/>
      <c r="G592" s="172"/>
      <c r="H592" s="275"/>
      <c r="I592" s="214"/>
      <c r="J592" s="105"/>
      <c r="K592" s="143"/>
      <c r="L592" s="113"/>
    </row>
    <row r="593" spans="2:12" x14ac:dyDescent="0.2">
      <c r="B593" s="174"/>
      <c r="C593" s="204"/>
      <c r="D593" s="294" t="s">
        <v>728</v>
      </c>
      <c r="E593" s="181"/>
      <c r="F593" s="178"/>
      <c r="G593" s="172"/>
      <c r="H593" s="275"/>
      <c r="I593" s="214"/>
      <c r="J593" s="105"/>
      <c r="K593" s="143"/>
      <c r="L593" s="113"/>
    </row>
    <row r="594" spans="2:12" x14ac:dyDescent="0.2">
      <c r="B594" s="174"/>
      <c r="C594" s="204"/>
      <c r="D594" s="294" t="s">
        <v>1171</v>
      </c>
      <c r="E594" s="181"/>
      <c r="F594" s="178"/>
      <c r="G594" s="172"/>
      <c r="H594" s="275"/>
      <c r="I594" s="214"/>
      <c r="J594" s="105"/>
      <c r="K594" s="143"/>
      <c r="L594" s="113"/>
    </row>
    <row r="595" spans="2:12" x14ac:dyDescent="0.2">
      <c r="B595" s="174"/>
      <c r="C595" s="204"/>
      <c r="D595" s="294" t="s">
        <v>729</v>
      </c>
      <c r="E595" s="181"/>
      <c r="F595" s="178"/>
      <c r="G595" s="172"/>
      <c r="H595" s="275"/>
      <c r="I595" s="214"/>
      <c r="J595" s="105"/>
      <c r="K595" s="143"/>
      <c r="L595" s="113"/>
    </row>
    <row r="596" spans="2:12" x14ac:dyDescent="0.2">
      <c r="B596" s="174"/>
      <c r="C596" s="204"/>
      <c r="D596" s="294" t="s">
        <v>730</v>
      </c>
      <c r="E596" s="181"/>
      <c r="F596" s="178"/>
      <c r="G596" s="172"/>
      <c r="H596" s="275"/>
      <c r="I596" s="214"/>
      <c r="J596" s="105"/>
      <c r="K596" s="143"/>
      <c r="L596" s="113"/>
    </row>
    <row r="597" spans="2:12" x14ac:dyDescent="0.2">
      <c r="B597" s="174"/>
      <c r="C597" s="204"/>
      <c r="D597" s="294" t="s">
        <v>731</v>
      </c>
      <c r="E597" s="181"/>
      <c r="F597" s="178"/>
      <c r="G597" s="172"/>
      <c r="H597" s="275"/>
      <c r="I597" s="214"/>
      <c r="J597" s="105"/>
      <c r="K597" s="143"/>
      <c r="L597" s="113"/>
    </row>
    <row r="598" spans="2:12" x14ac:dyDescent="0.2">
      <c r="B598" s="174"/>
      <c r="C598" s="204"/>
      <c r="D598" s="294" t="s">
        <v>732</v>
      </c>
      <c r="E598" s="181"/>
      <c r="F598" s="178"/>
      <c r="G598" s="172"/>
      <c r="H598" s="275"/>
      <c r="I598" s="214"/>
      <c r="J598" s="105"/>
      <c r="K598" s="143"/>
      <c r="L598" s="113"/>
    </row>
    <row r="599" spans="2:12" x14ac:dyDescent="0.2">
      <c r="B599" s="174"/>
      <c r="C599" s="204"/>
      <c r="D599" s="294" t="s">
        <v>733</v>
      </c>
      <c r="E599" s="181"/>
      <c r="F599" s="178"/>
      <c r="G599" s="172"/>
      <c r="H599" s="275"/>
      <c r="I599" s="214"/>
      <c r="J599" s="105"/>
      <c r="K599" s="143"/>
      <c r="L599" s="113"/>
    </row>
    <row r="600" spans="2:12" x14ac:dyDescent="0.2">
      <c r="B600" s="174"/>
      <c r="C600" s="204"/>
      <c r="D600" s="294" t="s">
        <v>734</v>
      </c>
      <c r="E600" s="181"/>
      <c r="F600" s="178"/>
      <c r="G600" s="172"/>
      <c r="H600" s="275"/>
      <c r="I600" s="214"/>
      <c r="J600" s="105"/>
      <c r="K600" s="143"/>
      <c r="L600" s="113"/>
    </row>
    <row r="601" spans="2:12" x14ac:dyDescent="0.2">
      <c r="B601" s="174"/>
      <c r="C601" s="204"/>
      <c r="D601" s="294" t="s">
        <v>1172</v>
      </c>
      <c r="E601" s="181"/>
      <c r="F601" s="178"/>
      <c r="G601" s="172"/>
      <c r="H601" s="275"/>
      <c r="I601" s="214"/>
      <c r="J601" s="105"/>
      <c r="K601" s="143"/>
      <c r="L601" s="113"/>
    </row>
    <row r="602" spans="2:12" x14ac:dyDescent="0.2">
      <c r="B602" s="174"/>
      <c r="C602" s="204"/>
      <c r="D602" s="294" t="s">
        <v>735</v>
      </c>
      <c r="E602" s="181"/>
      <c r="F602" s="178"/>
      <c r="G602" s="172"/>
      <c r="H602" s="275"/>
      <c r="I602" s="214"/>
      <c r="J602" s="105"/>
      <c r="K602" s="143"/>
      <c r="L602" s="113"/>
    </row>
    <row r="603" spans="2:12" ht="36" x14ac:dyDescent="0.2">
      <c r="B603" s="174"/>
      <c r="C603" s="238"/>
      <c r="D603" s="294" t="s">
        <v>1173</v>
      </c>
      <c r="E603" s="181"/>
      <c r="F603" s="178"/>
      <c r="G603" s="172"/>
      <c r="H603" s="275"/>
      <c r="I603" s="214"/>
      <c r="J603" s="105"/>
      <c r="K603" s="143"/>
      <c r="L603" s="113"/>
    </row>
    <row r="604" spans="2:12" x14ac:dyDescent="0.2">
      <c r="B604" s="174"/>
      <c r="C604" s="204"/>
      <c r="D604" s="294" t="s">
        <v>736</v>
      </c>
      <c r="E604" s="181"/>
      <c r="F604" s="178"/>
      <c r="G604" s="172"/>
      <c r="H604" s="275"/>
      <c r="I604" s="214"/>
      <c r="J604" s="105"/>
      <c r="K604" s="143"/>
      <c r="L604" s="113"/>
    </row>
    <row r="605" spans="2:12" x14ac:dyDescent="0.2">
      <c r="B605" s="174"/>
      <c r="C605" s="204"/>
      <c r="D605" s="294" t="s">
        <v>737</v>
      </c>
      <c r="E605" s="181"/>
      <c r="F605" s="178"/>
      <c r="G605" s="172"/>
      <c r="H605" s="275"/>
      <c r="I605" s="214"/>
      <c r="J605" s="105"/>
      <c r="K605" s="143"/>
      <c r="L605" s="113"/>
    </row>
    <row r="606" spans="2:12" ht="36" x14ac:dyDescent="0.2">
      <c r="B606" s="174"/>
      <c r="C606" s="238"/>
      <c r="D606" s="328" t="s">
        <v>1173</v>
      </c>
      <c r="E606" s="181"/>
      <c r="F606" s="178"/>
      <c r="G606" s="172"/>
      <c r="H606" s="275"/>
      <c r="I606" s="214"/>
      <c r="J606" s="105"/>
      <c r="K606" s="143"/>
      <c r="L606" s="113"/>
    </row>
    <row r="607" spans="2:12" x14ac:dyDescent="0.2">
      <c r="B607" s="174"/>
      <c r="C607" s="204"/>
      <c r="D607" s="294" t="s">
        <v>738</v>
      </c>
      <c r="E607" s="181"/>
      <c r="F607" s="178"/>
      <c r="G607" s="172"/>
      <c r="H607" s="275"/>
      <c r="I607" s="214"/>
      <c r="J607" s="105"/>
      <c r="K607" s="143"/>
      <c r="L607" s="113"/>
    </row>
    <row r="608" spans="2:12" x14ac:dyDescent="0.2">
      <c r="B608" s="174"/>
      <c r="C608" s="204"/>
      <c r="D608" s="294" t="s">
        <v>739</v>
      </c>
      <c r="E608" s="181"/>
      <c r="F608" s="178"/>
      <c r="G608" s="172"/>
      <c r="H608" s="275"/>
      <c r="I608" s="214"/>
      <c r="J608" s="105"/>
      <c r="K608" s="143"/>
      <c r="L608" s="113"/>
    </row>
    <row r="609" spans="2:12" x14ac:dyDescent="0.2">
      <c r="B609" s="174"/>
      <c r="C609" s="204"/>
      <c r="D609" s="294" t="s">
        <v>740</v>
      </c>
      <c r="E609" s="181"/>
      <c r="F609" s="178"/>
      <c r="G609" s="172"/>
      <c r="H609" s="275"/>
      <c r="I609" s="214"/>
      <c r="J609" s="105"/>
      <c r="K609" s="143"/>
      <c r="L609" s="113"/>
    </row>
    <row r="610" spans="2:12" x14ac:dyDescent="0.2">
      <c r="B610" s="174"/>
      <c r="C610" s="204"/>
      <c r="D610" s="294" t="s">
        <v>741</v>
      </c>
      <c r="E610" s="181"/>
      <c r="F610" s="178"/>
      <c r="G610" s="172"/>
      <c r="H610" s="275"/>
      <c r="I610" s="214"/>
      <c r="J610" s="105"/>
      <c r="K610" s="143"/>
      <c r="L610" s="113"/>
    </row>
    <row r="611" spans="2:12" x14ac:dyDescent="0.2">
      <c r="B611" s="174"/>
      <c r="C611" s="204"/>
      <c r="D611" s="294" t="s">
        <v>742</v>
      </c>
      <c r="E611" s="181"/>
      <c r="F611" s="178"/>
      <c r="G611" s="172"/>
      <c r="H611" s="275"/>
      <c r="I611" s="214"/>
      <c r="J611" s="105"/>
      <c r="K611" s="143"/>
      <c r="L611" s="113"/>
    </row>
    <row r="612" spans="2:12" x14ac:dyDescent="0.2">
      <c r="B612" s="174"/>
      <c r="C612" s="204"/>
      <c r="D612" s="294" t="s">
        <v>743</v>
      </c>
      <c r="E612" s="181"/>
      <c r="F612" s="178"/>
      <c r="G612" s="172"/>
      <c r="H612" s="275"/>
      <c r="I612" s="214"/>
      <c r="J612" s="105"/>
      <c r="K612" s="143"/>
      <c r="L612" s="113"/>
    </row>
    <row r="613" spans="2:12" x14ac:dyDescent="0.2">
      <c r="B613" s="174"/>
      <c r="C613" s="204"/>
      <c r="D613" s="294" t="s">
        <v>1174</v>
      </c>
      <c r="E613" s="181"/>
      <c r="F613" s="178"/>
      <c r="G613" s="172"/>
      <c r="H613" s="275"/>
      <c r="I613" s="214"/>
      <c r="J613" s="105"/>
      <c r="K613" s="143"/>
      <c r="L613" s="113"/>
    </row>
    <row r="614" spans="2:12" x14ac:dyDescent="0.2">
      <c r="B614" s="174"/>
      <c r="C614" s="204"/>
      <c r="D614" s="294" t="s">
        <v>1175</v>
      </c>
      <c r="E614" s="181"/>
      <c r="F614" s="178"/>
      <c r="G614" s="172"/>
      <c r="H614" s="275"/>
      <c r="I614" s="214"/>
      <c r="J614" s="105"/>
      <c r="K614" s="143"/>
      <c r="L614" s="113"/>
    </row>
    <row r="615" spans="2:12" x14ac:dyDescent="0.2">
      <c r="B615" s="174"/>
      <c r="C615" s="204"/>
      <c r="D615" s="294" t="s">
        <v>744</v>
      </c>
      <c r="E615" s="181"/>
      <c r="F615" s="178"/>
      <c r="G615" s="172"/>
      <c r="H615" s="275"/>
      <c r="I615" s="214"/>
      <c r="J615" s="105"/>
      <c r="K615" s="143"/>
      <c r="L615" s="113"/>
    </row>
    <row r="616" spans="2:12" x14ac:dyDescent="0.2">
      <c r="B616" s="174"/>
      <c r="C616" s="204"/>
      <c r="D616" s="294" t="s">
        <v>745</v>
      </c>
      <c r="E616" s="181"/>
      <c r="F616" s="178"/>
      <c r="G616" s="172"/>
      <c r="H616" s="275"/>
      <c r="I616" s="214"/>
      <c r="J616" s="105"/>
      <c r="K616" s="143"/>
      <c r="L616" s="113"/>
    </row>
    <row r="617" spans="2:12" x14ac:dyDescent="0.2">
      <c r="B617" s="174"/>
      <c r="C617" s="218" t="s">
        <v>1071</v>
      </c>
      <c r="D617" s="219" t="s">
        <v>72</v>
      </c>
      <c r="E617" s="226" t="s">
        <v>2</v>
      </c>
      <c r="F617" s="178"/>
      <c r="G617" s="172"/>
      <c r="H617" s="275"/>
      <c r="I617" s="214"/>
      <c r="J617" s="105"/>
      <c r="K617" s="112" t="e">
        <f>+I617/J$660</f>
        <v>#DIV/0!</v>
      </c>
      <c r="L617" s="113"/>
    </row>
    <row r="618" spans="2:12" x14ac:dyDescent="0.2">
      <c r="B618" s="179"/>
      <c r="C618" s="204"/>
      <c r="D618" s="326" t="s">
        <v>746</v>
      </c>
      <c r="E618" s="194"/>
      <c r="F618" s="178"/>
      <c r="G618" s="172"/>
      <c r="H618" s="275"/>
      <c r="I618" s="214"/>
      <c r="J618" s="105"/>
      <c r="K618" s="143"/>
      <c r="L618" s="113"/>
    </row>
    <row r="619" spans="2:12" ht="13.5" thickBot="1" x14ac:dyDescent="0.25">
      <c r="B619" s="179"/>
      <c r="C619" s="204"/>
      <c r="D619" s="327" t="s">
        <v>747</v>
      </c>
      <c r="E619" s="239"/>
      <c r="F619" s="178"/>
      <c r="G619" s="172"/>
      <c r="H619" s="275"/>
      <c r="I619" s="214"/>
      <c r="J619" s="105"/>
      <c r="K619" s="143"/>
      <c r="L619" s="113"/>
    </row>
    <row r="620" spans="2:12" ht="13.5" thickBot="1" x14ac:dyDescent="0.25">
      <c r="B620" s="136">
        <v>19</v>
      </c>
      <c r="C620" s="137"/>
      <c r="D620" s="138" t="s">
        <v>73</v>
      </c>
      <c r="E620" s="123"/>
      <c r="F620" s="123"/>
      <c r="G620" s="128"/>
      <c r="H620" s="278"/>
      <c r="I620" s="128"/>
      <c r="J620" s="125">
        <f>SUM(I621)</f>
        <v>0</v>
      </c>
      <c r="K620" s="126"/>
      <c r="L620" s="127" t="e">
        <f>SUM(K621)</f>
        <v>#DIV/0!</v>
      </c>
    </row>
    <row r="621" spans="2:12" ht="13.5" thickBot="1" x14ac:dyDescent="0.25">
      <c r="B621" s="174"/>
      <c r="C621" s="192" t="s">
        <v>524</v>
      </c>
      <c r="D621" s="225" t="s">
        <v>74</v>
      </c>
      <c r="E621" s="226" t="s">
        <v>2</v>
      </c>
      <c r="F621" s="178"/>
      <c r="G621" s="172"/>
      <c r="H621" s="275"/>
      <c r="I621" s="217"/>
      <c r="J621" s="109"/>
      <c r="K621" s="112" t="e">
        <f>+I621/J$660</f>
        <v>#DIV/0!</v>
      </c>
      <c r="L621" s="113"/>
    </row>
    <row r="622" spans="2:12" ht="13.5" thickBot="1" x14ac:dyDescent="0.25">
      <c r="B622" s="136">
        <v>20</v>
      </c>
      <c r="C622" s="137"/>
      <c r="D622" s="138" t="s">
        <v>75</v>
      </c>
      <c r="E622" s="123"/>
      <c r="F622" s="123"/>
      <c r="G622" s="128"/>
      <c r="H622" s="278"/>
      <c r="I622" s="128"/>
      <c r="J622" s="125">
        <f>SUM(I623:I626)</f>
        <v>0</v>
      </c>
      <c r="K622" s="126"/>
      <c r="L622" s="127" t="e">
        <f>SUM(K623:K626)</f>
        <v>#DIV/0!</v>
      </c>
    </row>
    <row r="623" spans="2:12" ht="24" x14ac:dyDescent="0.2">
      <c r="B623" s="179"/>
      <c r="C623" s="227" t="s">
        <v>695</v>
      </c>
      <c r="D623" s="240" t="s">
        <v>1116</v>
      </c>
      <c r="E623" s="241" t="s">
        <v>2</v>
      </c>
      <c r="F623" s="109"/>
      <c r="G623" s="172"/>
      <c r="H623" s="275"/>
      <c r="I623" s="214"/>
      <c r="J623" s="139"/>
      <c r="K623" s="112" t="e">
        <f>+I623/J$660</f>
        <v>#DIV/0!</v>
      </c>
      <c r="L623" s="122"/>
    </row>
    <row r="624" spans="2:12" x14ac:dyDescent="0.2">
      <c r="B624" s="179"/>
      <c r="C624" s="227" t="s">
        <v>1117</v>
      </c>
      <c r="D624" s="240" t="s">
        <v>1118</v>
      </c>
      <c r="E624" s="241" t="s">
        <v>2</v>
      </c>
      <c r="F624" s="109"/>
      <c r="G624" s="172"/>
      <c r="H624" s="275"/>
      <c r="I624" s="214"/>
      <c r="J624" s="139"/>
      <c r="K624" s="112" t="e">
        <f>+I624/J$660</f>
        <v>#DIV/0!</v>
      </c>
      <c r="L624" s="122"/>
    </row>
    <row r="625" spans="2:12" x14ac:dyDescent="0.2">
      <c r="B625" s="179"/>
      <c r="C625" s="227" t="s">
        <v>696</v>
      </c>
      <c r="D625" s="240" t="s">
        <v>1119</v>
      </c>
      <c r="E625" s="241" t="s">
        <v>2</v>
      </c>
      <c r="F625" s="109"/>
      <c r="G625" s="172"/>
      <c r="H625" s="275"/>
      <c r="I625" s="214"/>
      <c r="J625" s="139"/>
      <c r="K625" s="112" t="e">
        <f>+I625/J$660</f>
        <v>#DIV/0!</v>
      </c>
      <c r="L625" s="122"/>
    </row>
    <row r="626" spans="2:12" ht="13.5" thickBot="1" x14ac:dyDescent="0.25">
      <c r="B626" s="179"/>
      <c r="C626" s="227" t="s">
        <v>697</v>
      </c>
      <c r="D626" s="240" t="s">
        <v>1120</v>
      </c>
      <c r="E626" s="241" t="s">
        <v>2</v>
      </c>
      <c r="F626" s="109"/>
      <c r="G626" s="172"/>
      <c r="H626" s="275"/>
      <c r="I626" s="214"/>
      <c r="J626" s="139"/>
      <c r="K626" s="112" t="e">
        <f>+I626/J$660</f>
        <v>#DIV/0!</v>
      </c>
      <c r="L626" s="122"/>
    </row>
    <row r="627" spans="2:12" ht="13.5" thickBot="1" x14ac:dyDescent="0.25">
      <c r="B627" s="136">
        <v>21</v>
      </c>
      <c r="C627" s="137"/>
      <c r="D627" s="138" t="s">
        <v>1092</v>
      </c>
      <c r="E627" s="123"/>
      <c r="F627" s="134"/>
      <c r="G627" s="125"/>
      <c r="H627" s="279"/>
      <c r="I627" s="129"/>
      <c r="J627" s="125">
        <f>SUM(I628:I630)</f>
        <v>0</v>
      </c>
      <c r="K627" s="126"/>
      <c r="L627" s="127" t="e">
        <f>SUM(K628:K630)</f>
        <v>#DIV/0!</v>
      </c>
    </row>
    <row r="628" spans="2:12" ht="24" x14ac:dyDescent="0.2">
      <c r="B628" s="179"/>
      <c r="C628" s="227" t="s">
        <v>1072</v>
      </c>
      <c r="D628" s="240" t="s">
        <v>1075</v>
      </c>
      <c r="E628" s="241" t="s">
        <v>53</v>
      </c>
      <c r="F628" s="178"/>
      <c r="G628" s="172"/>
      <c r="H628" s="275"/>
      <c r="I628" s="172"/>
      <c r="J628" s="110"/>
      <c r="K628" s="112" t="e">
        <f>+I628/J$660</f>
        <v>#DIV/0!</v>
      </c>
      <c r="L628" s="113"/>
    </row>
    <row r="629" spans="2:12" ht="24" x14ac:dyDescent="0.2">
      <c r="B629" s="179"/>
      <c r="C629" s="197" t="s">
        <v>1073</v>
      </c>
      <c r="D629" s="220" t="s">
        <v>1076</v>
      </c>
      <c r="E629" s="194" t="s">
        <v>53</v>
      </c>
      <c r="F629" s="178"/>
      <c r="G629" s="172"/>
      <c r="H629" s="275"/>
      <c r="I629" s="172"/>
      <c r="J629" s="110"/>
      <c r="K629" s="112" t="e">
        <f>+I629/J$660</f>
        <v>#DIV/0!</v>
      </c>
      <c r="L629" s="113"/>
    </row>
    <row r="630" spans="2:12" ht="24.75" thickBot="1" x14ac:dyDescent="0.25">
      <c r="B630" s="179"/>
      <c r="C630" s="199" t="s">
        <v>1074</v>
      </c>
      <c r="D630" s="242" t="s">
        <v>1077</v>
      </c>
      <c r="E630" s="239" t="s">
        <v>53</v>
      </c>
      <c r="F630" s="178"/>
      <c r="G630" s="172"/>
      <c r="H630" s="275"/>
      <c r="I630" s="172"/>
      <c r="J630" s="110"/>
      <c r="K630" s="112" t="e">
        <f>+I630/J$660</f>
        <v>#DIV/0!</v>
      </c>
      <c r="L630" s="113"/>
    </row>
    <row r="631" spans="2:12" ht="13.5" thickBot="1" x14ac:dyDescent="0.25">
      <c r="B631" s="136">
        <v>22</v>
      </c>
      <c r="C631" s="137"/>
      <c r="D631" s="138" t="s">
        <v>76</v>
      </c>
      <c r="E631" s="123"/>
      <c r="F631" s="134"/>
      <c r="G631" s="125"/>
      <c r="H631" s="279"/>
      <c r="I631" s="129"/>
      <c r="J631" s="125">
        <f>SUM(I632:I639)</f>
        <v>0</v>
      </c>
      <c r="K631" s="126"/>
      <c r="L631" s="127" t="e">
        <f>SUM(K632:K639)</f>
        <v>#DIV/0!</v>
      </c>
    </row>
    <row r="632" spans="2:12" ht="24" x14ac:dyDescent="0.2">
      <c r="B632" s="243"/>
      <c r="C632" s="244" t="s">
        <v>700</v>
      </c>
      <c r="D632" s="266" t="s">
        <v>1176</v>
      </c>
      <c r="E632" s="211" t="s">
        <v>496</v>
      </c>
      <c r="F632" s="212"/>
      <c r="G632" s="245"/>
      <c r="H632" s="275"/>
      <c r="I632" s="245"/>
      <c r="J632" s="140"/>
      <c r="K632" s="112" t="e">
        <f t="shared" ref="K632:K639" si="19">+I632/J$660</f>
        <v>#DIV/0!</v>
      </c>
      <c r="L632" s="142"/>
    </row>
    <row r="633" spans="2:12" x14ac:dyDescent="0.2">
      <c r="B633" s="246"/>
      <c r="C633" s="175" t="s">
        <v>699</v>
      </c>
      <c r="D633" s="216" t="s">
        <v>1091</v>
      </c>
      <c r="E633" s="177"/>
      <c r="F633" s="178"/>
      <c r="G633" s="172"/>
      <c r="H633" s="275"/>
      <c r="I633" s="172"/>
      <c r="J633" s="105"/>
      <c r="K633" s="112"/>
      <c r="L633" s="113"/>
    </row>
    <row r="634" spans="2:12" x14ac:dyDescent="0.2">
      <c r="B634" s="246"/>
      <c r="C634" s="175" t="s">
        <v>1122</v>
      </c>
      <c r="D634" s="294" t="s">
        <v>1087</v>
      </c>
      <c r="E634" s="181" t="s">
        <v>496</v>
      </c>
      <c r="F634" s="178"/>
      <c r="G634" s="172"/>
      <c r="H634" s="275"/>
      <c r="I634" s="172"/>
      <c r="J634" s="105"/>
      <c r="K634" s="112" t="e">
        <f t="shared" si="19"/>
        <v>#DIV/0!</v>
      </c>
      <c r="L634" s="113"/>
    </row>
    <row r="635" spans="2:12" x14ac:dyDescent="0.2">
      <c r="B635" s="246"/>
      <c r="C635" s="175" t="s">
        <v>1123</v>
      </c>
      <c r="D635" s="294" t="s">
        <v>1088</v>
      </c>
      <c r="E635" s="181" t="s">
        <v>496</v>
      </c>
      <c r="F635" s="178"/>
      <c r="G635" s="172"/>
      <c r="H635" s="275"/>
      <c r="I635" s="172"/>
      <c r="J635" s="105"/>
      <c r="K635" s="112" t="e">
        <f t="shared" si="19"/>
        <v>#DIV/0!</v>
      </c>
      <c r="L635" s="113"/>
    </row>
    <row r="636" spans="2:12" ht="24" x14ac:dyDescent="0.2">
      <c r="B636" s="246"/>
      <c r="C636" s="175" t="s">
        <v>701</v>
      </c>
      <c r="D636" s="180" t="s">
        <v>1177</v>
      </c>
      <c r="E636" s="181" t="s">
        <v>496</v>
      </c>
      <c r="F636" s="178"/>
      <c r="G636" s="172"/>
      <c r="H636" s="275"/>
      <c r="I636" s="172"/>
      <c r="J636" s="105"/>
      <c r="K636" s="112" t="e">
        <f t="shared" si="19"/>
        <v>#DIV/0!</v>
      </c>
      <c r="L636" s="113"/>
    </row>
    <row r="637" spans="2:12" ht="24" x14ac:dyDescent="0.2">
      <c r="B637" s="246"/>
      <c r="C637" s="175" t="s">
        <v>702</v>
      </c>
      <c r="D637" s="180" t="s">
        <v>1178</v>
      </c>
      <c r="E637" s="181" t="s">
        <v>496</v>
      </c>
      <c r="F637" s="178"/>
      <c r="G637" s="172"/>
      <c r="H637" s="275"/>
      <c r="I637" s="214"/>
      <c r="J637" s="105"/>
      <c r="K637" s="112" t="e">
        <f t="shared" si="19"/>
        <v>#DIV/0!</v>
      </c>
      <c r="L637" s="144"/>
    </row>
    <row r="638" spans="2:12" x14ac:dyDescent="0.2">
      <c r="B638" s="246"/>
      <c r="C638" s="175" t="s">
        <v>748</v>
      </c>
      <c r="D638" s="180" t="s">
        <v>749</v>
      </c>
      <c r="E638" s="181" t="s">
        <v>496</v>
      </c>
      <c r="F638" s="178"/>
      <c r="G638" s="172"/>
      <c r="H638" s="275"/>
      <c r="I638" s="214"/>
      <c r="J638" s="105"/>
      <c r="K638" s="112" t="e">
        <f t="shared" si="19"/>
        <v>#DIV/0!</v>
      </c>
      <c r="L638" s="113"/>
    </row>
    <row r="639" spans="2:12" ht="13.5" thickBot="1" x14ac:dyDescent="0.25">
      <c r="B639" s="247"/>
      <c r="C639" s="248" t="s">
        <v>750</v>
      </c>
      <c r="D639" s="251" t="s">
        <v>751</v>
      </c>
      <c r="E639" s="249" t="s">
        <v>496</v>
      </c>
      <c r="F639" s="223"/>
      <c r="G639" s="254"/>
      <c r="H639" s="275"/>
      <c r="I639" s="224"/>
      <c r="J639" s="145"/>
      <c r="K639" s="112" t="e">
        <f t="shared" si="19"/>
        <v>#DIV/0!</v>
      </c>
      <c r="L639" s="133"/>
    </row>
    <row r="640" spans="2:12" ht="13.5" thickBot="1" x14ac:dyDescent="0.25">
      <c r="B640" s="136">
        <v>23</v>
      </c>
      <c r="C640" s="137"/>
      <c r="D640" s="138" t="s">
        <v>752</v>
      </c>
      <c r="E640" s="123"/>
      <c r="F640" s="147"/>
      <c r="G640" s="128"/>
      <c r="H640" s="278"/>
      <c r="I640" s="148"/>
      <c r="J640" s="131">
        <f>SUM(I641:I652)</f>
        <v>0</v>
      </c>
      <c r="K640" s="132"/>
      <c r="L640" s="127" t="e">
        <f>SUM(K641:K652)</f>
        <v>#DIV/0!</v>
      </c>
    </row>
    <row r="641" spans="2:12" x14ac:dyDescent="0.2">
      <c r="B641" s="246"/>
      <c r="C641" s="175" t="s">
        <v>1078</v>
      </c>
      <c r="D641" s="180" t="s">
        <v>753</v>
      </c>
      <c r="E641" s="226" t="s">
        <v>2</v>
      </c>
      <c r="F641" s="178"/>
      <c r="G641" s="172"/>
      <c r="H641" s="275"/>
      <c r="I641" s="214"/>
      <c r="J641" s="105"/>
      <c r="K641" s="112" t="e">
        <f>+I641/J$660</f>
        <v>#DIV/0!</v>
      </c>
      <c r="L641" s="113"/>
    </row>
    <row r="642" spans="2:12" x14ac:dyDescent="0.2">
      <c r="B642" s="246"/>
      <c r="C642" s="175"/>
      <c r="D642" s="294" t="s">
        <v>754</v>
      </c>
      <c r="E642" s="181"/>
      <c r="F642" s="178"/>
      <c r="G642" s="172"/>
      <c r="H642" s="275"/>
      <c r="I642" s="214"/>
      <c r="J642" s="214"/>
      <c r="K642" s="143"/>
      <c r="L642" s="113"/>
    </row>
    <row r="643" spans="2:12" x14ac:dyDescent="0.2">
      <c r="B643" s="246"/>
      <c r="C643" s="175"/>
      <c r="D643" s="294" t="s">
        <v>755</v>
      </c>
      <c r="E643" s="181"/>
      <c r="F643" s="178"/>
      <c r="G643" s="172"/>
      <c r="H643" s="275"/>
      <c r="I643" s="214"/>
      <c r="J643" s="214"/>
      <c r="K643" s="143"/>
      <c r="L643" s="113"/>
    </row>
    <row r="644" spans="2:12" x14ac:dyDescent="0.2">
      <c r="B644" s="246"/>
      <c r="C644" s="175"/>
      <c r="D644" s="294" t="s">
        <v>756</v>
      </c>
      <c r="E644" s="181"/>
      <c r="F644" s="178"/>
      <c r="G644" s="172"/>
      <c r="H644" s="275"/>
      <c r="I644" s="214"/>
      <c r="J644" s="214"/>
      <c r="K644" s="143"/>
      <c r="L644" s="113"/>
    </row>
    <row r="645" spans="2:12" x14ac:dyDescent="0.2">
      <c r="B645" s="246"/>
      <c r="C645" s="175"/>
      <c r="D645" s="294" t="s">
        <v>757</v>
      </c>
      <c r="E645" s="181"/>
      <c r="F645" s="178"/>
      <c r="G645" s="172"/>
      <c r="H645" s="275"/>
      <c r="I645" s="214"/>
      <c r="J645" s="214"/>
      <c r="K645" s="143"/>
      <c r="L645" s="113"/>
    </row>
    <row r="646" spans="2:12" x14ac:dyDescent="0.2">
      <c r="B646" s="246"/>
      <c r="C646" s="175"/>
      <c r="D646" s="294" t="s">
        <v>758</v>
      </c>
      <c r="E646" s="181"/>
      <c r="F646" s="178"/>
      <c r="G646" s="172"/>
      <c r="H646" s="275"/>
      <c r="I646" s="214"/>
      <c r="J646" s="214"/>
      <c r="K646" s="143"/>
      <c r="L646" s="113"/>
    </row>
    <row r="647" spans="2:12" ht="24" x14ac:dyDescent="0.2">
      <c r="B647" s="246"/>
      <c r="C647" s="175" t="s">
        <v>1079</v>
      </c>
      <c r="D647" s="180" t="s">
        <v>759</v>
      </c>
      <c r="E647" s="181" t="s">
        <v>4</v>
      </c>
      <c r="F647" s="178"/>
      <c r="G647" s="172"/>
      <c r="H647" s="275"/>
      <c r="I647" s="214"/>
      <c r="J647" s="214"/>
      <c r="K647" s="112" t="e">
        <f>+I647/J$660</f>
        <v>#DIV/0!</v>
      </c>
      <c r="L647" s="113"/>
    </row>
    <row r="648" spans="2:12" x14ac:dyDescent="0.2">
      <c r="B648" s="246"/>
      <c r="C648" s="175" t="s">
        <v>1080</v>
      </c>
      <c r="D648" s="180" t="s">
        <v>760</v>
      </c>
      <c r="E648" s="181" t="s">
        <v>4</v>
      </c>
      <c r="F648" s="178"/>
      <c r="G648" s="172"/>
      <c r="H648" s="275"/>
      <c r="I648" s="214"/>
      <c r="J648" s="214"/>
      <c r="K648" s="112" t="e">
        <f>+I648/J$660</f>
        <v>#DIV/0!</v>
      </c>
      <c r="L648" s="113"/>
    </row>
    <row r="649" spans="2:12" x14ac:dyDescent="0.2">
      <c r="B649" s="246"/>
      <c r="C649" s="175" t="s">
        <v>1081</v>
      </c>
      <c r="D649" s="180" t="s">
        <v>761</v>
      </c>
      <c r="E649" s="226" t="s">
        <v>2</v>
      </c>
      <c r="F649" s="178"/>
      <c r="G649" s="172"/>
      <c r="H649" s="275"/>
      <c r="I649" s="214"/>
      <c r="J649" s="105"/>
      <c r="K649" s="112" t="e">
        <f>+I649/J$660</f>
        <v>#DIV/0!</v>
      </c>
      <c r="L649" s="113"/>
    </row>
    <row r="650" spans="2:12" x14ac:dyDescent="0.2">
      <c r="B650" s="246"/>
      <c r="C650" s="175"/>
      <c r="D650" s="294" t="s">
        <v>762</v>
      </c>
      <c r="E650" s="181"/>
      <c r="F650" s="178"/>
      <c r="G650" s="172"/>
      <c r="H650" s="275"/>
      <c r="I650" s="214"/>
      <c r="J650" s="214"/>
      <c r="K650" s="143"/>
      <c r="L650" s="113"/>
    </row>
    <row r="651" spans="2:12" x14ac:dyDescent="0.2">
      <c r="B651" s="246"/>
      <c r="C651" s="175"/>
      <c r="D651" s="294" t="s">
        <v>763</v>
      </c>
      <c r="E651" s="181"/>
      <c r="F651" s="178"/>
      <c r="G651" s="172"/>
      <c r="H651" s="275"/>
      <c r="I651" s="214"/>
      <c r="J651" s="214"/>
      <c r="K651" s="143"/>
      <c r="L651" s="113"/>
    </row>
    <row r="652" spans="2:12" ht="36.75" thickBot="1" x14ac:dyDescent="0.25">
      <c r="B652" s="246"/>
      <c r="C652" s="175" t="s">
        <v>1082</v>
      </c>
      <c r="D652" s="180" t="s">
        <v>1179</v>
      </c>
      <c r="E652" s="181" t="s">
        <v>53</v>
      </c>
      <c r="F652" s="178"/>
      <c r="G652" s="172"/>
      <c r="H652" s="275"/>
      <c r="I652" s="214"/>
      <c r="J652" s="214"/>
      <c r="K652" s="112" t="e">
        <f>+I652/J$660</f>
        <v>#DIV/0!</v>
      </c>
      <c r="L652" s="113"/>
    </row>
    <row r="653" spans="2:12" ht="13.5" thickBot="1" x14ac:dyDescent="0.25">
      <c r="B653" s="136">
        <v>24</v>
      </c>
      <c r="C653" s="137"/>
      <c r="D653" s="138" t="s">
        <v>8</v>
      </c>
      <c r="E653" s="123"/>
      <c r="F653" s="147"/>
      <c r="G653" s="128"/>
      <c r="H653" s="278"/>
      <c r="I653" s="148"/>
      <c r="J653" s="131">
        <f>SUM(I654:I657)</f>
        <v>0</v>
      </c>
      <c r="K653" s="132"/>
      <c r="L653" s="127" t="e">
        <f>SUM(K654:K657)</f>
        <v>#DIV/0!</v>
      </c>
    </row>
    <row r="654" spans="2:12" x14ac:dyDescent="0.2">
      <c r="B654" s="243"/>
      <c r="C654" s="244" t="s">
        <v>1083</v>
      </c>
      <c r="D654" s="266" t="s">
        <v>764</v>
      </c>
      <c r="E654" s="211" t="s">
        <v>2</v>
      </c>
      <c r="F654" s="212"/>
      <c r="G654" s="245"/>
      <c r="H654" s="280"/>
      <c r="I654" s="213"/>
      <c r="J654" s="140"/>
      <c r="K654" s="256" t="e">
        <f>+I654/J$660</f>
        <v>#DIV/0!</v>
      </c>
      <c r="L654" s="142"/>
    </row>
    <row r="655" spans="2:12" x14ac:dyDescent="0.2">
      <c r="B655" s="246"/>
      <c r="C655" s="175" t="s">
        <v>1084</v>
      </c>
      <c r="D655" s="180" t="s">
        <v>765</v>
      </c>
      <c r="E655" s="181" t="s">
        <v>2</v>
      </c>
      <c r="F655" s="178"/>
      <c r="G655" s="172"/>
      <c r="H655" s="275"/>
      <c r="I655" s="214"/>
      <c r="J655" s="105"/>
      <c r="K655" s="112" t="e">
        <f>+I655/J$660</f>
        <v>#DIV/0!</v>
      </c>
      <c r="L655" s="113"/>
    </row>
    <row r="656" spans="2:12" x14ac:dyDescent="0.2">
      <c r="B656" s="246"/>
      <c r="C656" s="175" t="s">
        <v>1085</v>
      </c>
      <c r="D656" s="182" t="s">
        <v>766</v>
      </c>
      <c r="E656" s="181" t="s">
        <v>2</v>
      </c>
      <c r="F656" s="178"/>
      <c r="G656" s="172"/>
      <c r="H656" s="275"/>
      <c r="I656" s="214"/>
      <c r="J656" s="105"/>
      <c r="K656" s="112" t="e">
        <f>+I656/J$660</f>
        <v>#DIV/0!</v>
      </c>
      <c r="L656" s="113"/>
    </row>
    <row r="657" spans="2:12" ht="13.5" thickBot="1" x14ac:dyDescent="0.25">
      <c r="B657" s="250"/>
      <c r="C657" s="248" t="s">
        <v>1086</v>
      </c>
      <c r="D657" s="251" t="s">
        <v>77</v>
      </c>
      <c r="E657" s="252" t="s">
        <v>2</v>
      </c>
      <c r="F657" s="223"/>
      <c r="G657" s="254"/>
      <c r="H657" s="282"/>
      <c r="I657" s="224"/>
      <c r="J657" s="145"/>
      <c r="K657" s="157" t="e">
        <f>+I657/J$660</f>
        <v>#DIV/0!</v>
      </c>
      <c r="L657" s="133"/>
    </row>
    <row r="658" spans="2:12" ht="13.5" thickBot="1" x14ac:dyDescent="0.25">
      <c r="B658" s="107"/>
      <c r="C658" s="109"/>
      <c r="D658" s="264"/>
      <c r="E658" s="109"/>
      <c r="F658" s="109"/>
      <c r="G658" s="172"/>
      <c r="H658" s="275"/>
      <c r="I658" s="150">
        <f>SUM(I7:I657)</f>
        <v>0</v>
      </c>
      <c r="J658" s="150">
        <f>SUM(J9:J657)</f>
        <v>0</v>
      </c>
      <c r="K658" s="112"/>
      <c r="L658" s="113"/>
    </row>
    <row r="659" spans="2:12" ht="13.5" thickBot="1" x14ac:dyDescent="0.25">
      <c r="B659" s="107"/>
      <c r="C659" s="109"/>
      <c r="D659" s="264"/>
      <c r="E659" s="109"/>
      <c r="F659" s="109"/>
      <c r="G659" s="172"/>
      <c r="H659" s="275"/>
      <c r="I659" s="110"/>
      <c r="J659" s="110"/>
      <c r="K659" s="112"/>
      <c r="L659" s="113"/>
    </row>
    <row r="660" spans="2:12" ht="13.5" thickBot="1" x14ac:dyDescent="0.25">
      <c r="B660" s="364"/>
      <c r="C660" s="365"/>
      <c r="D660" s="298" t="s">
        <v>22</v>
      </c>
      <c r="E660" s="134"/>
      <c r="F660" s="134"/>
      <c r="G660" s="125"/>
      <c r="H660" s="279"/>
      <c r="I660" s="129"/>
      <c r="J660" s="149">
        <f>SUM(J9:J657)</f>
        <v>0</v>
      </c>
      <c r="K660" s="126"/>
      <c r="L660" s="299" t="e">
        <f>SUM(L9:L658)</f>
        <v>#DIV/0!</v>
      </c>
    </row>
    <row r="661" spans="2:12" ht="15" customHeight="1" thickBot="1" x14ac:dyDescent="0.25">
      <c r="B661" s="107"/>
      <c r="C661" s="109"/>
      <c r="D661" s="264"/>
      <c r="E661" s="109"/>
      <c r="F661" s="109"/>
      <c r="G661" s="172"/>
      <c r="H661" s="275"/>
      <c r="I661" s="110"/>
      <c r="J661" s="110"/>
      <c r="K661" s="112"/>
      <c r="L661" s="113"/>
    </row>
    <row r="662" spans="2:12" ht="15" customHeight="1" thickBot="1" x14ac:dyDescent="0.25">
      <c r="B662" s="107"/>
      <c r="C662" s="109"/>
      <c r="D662" s="268" t="s">
        <v>81</v>
      </c>
      <c r="E662" s="301"/>
      <c r="F662" s="166"/>
      <c r="G662" s="302"/>
      <c r="H662" s="303"/>
      <c r="I662" s="304"/>
      <c r="J662" s="307">
        <f>J660</f>
        <v>0</v>
      </c>
      <c r="K662" s="112"/>
      <c r="L662" s="113"/>
    </row>
    <row r="663" spans="2:12" ht="15" customHeight="1" thickBot="1" x14ac:dyDescent="0.25">
      <c r="B663" s="107"/>
      <c r="C663" s="109"/>
      <c r="D663" s="264" t="s">
        <v>15</v>
      </c>
      <c r="E663" s="329"/>
      <c r="F663" s="109"/>
      <c r="G663" s="110"/>
      <c r="H663" s="274"/>
      <c r="I663" s="300"/>
      <c r="J663" s="308">
        <f>J662*E663</f>
        <v>0</v>
      </c>
      <c r="K663" s="112"/>
      <c r="L663" s="113"/>
    </row>
    <row r="664" spans="2:12" ht="15" customHeight="1" thickBot="1" x14ac:dyDescent="0.25">
      <c r="B664" s="107"/>
      <c r="C664" s="109"/>
      <c r="D664" s="268" t="s">
        <v>82</v>
      </c>
      <c r="E664" s="165"/>
      <c r="F664" s="166"/>
      <c r="G664" s="167"/>
      <c r="H664" s="285"/>
      <c r="I664" s="304"/>
      <c r="J664" s="307">
        <f>J662+J663</f>
        <v>0</v>
      </c>
      <c r="K664" s="112"/>
      <c r="L664" s="113"/>
    </row>
    <row r="665" spans="2:12" ht="15" customHeight="1" thickBot="1" x14ac:dyDescent="0.25">
      <c r="B665" s="107"/>
      <c r="C665" s="109"/>
      <c r="D665" s="264" t="s">
        <v>16</v>
      </c>
      <c r="E665" s="329"/>
      <c r="F665" s="109"/>
      <c r="G665" s="172"/>
      <c r="H665" s="275"/>
      <c r="I665" s="300"/>
      <c r="J665" s="308">
        <f>J664*E665</f>
        <v>0</v>
      </c>
      <c r="K665" s="112"/>
      <c r="L665" s="113"/>
    </row>
    <row r="666" spans="2:12" ht="15" customHeight="1" thickBot="1" x14ac:dyDescent="0.25">
      <c r="B666" s="107"/>
      <c r="C666" s="109"/>
      <c r="D666" s="268" t="s">
        <v>82</v>
      </c>
      <c r="E666" s="165"/>
      <c r="F666" s="166"/>
      <c r="G666" s="167"/>
      <c r="H666" s="285"/>
      <c r="I666" s="304"/>
      <c r="J666" s="307">
        <f>J664+J665</f>
        <v>0</v>
      </c>
      <c r="K666" s="112"/>
      <c r="L666" s="113"/>
    </row>
    <row r="667" spans="2:12" ht="15" customHeight="1" thickBot="1" x14ac:dyDescent="0.25">
      <c r="B667" s="107"/>
      <c r="C667" s="109"/>
      <c r="D667" s="264" t="s">
        <v>17</v>
      </c>
      <c r="E667" s="330"/>
      <c r="F667" s="109"/>
      <c r="G667" s="172"/>
      <c r="H667" s="275"/>
      <c r="I667" s="300"/>
      <c r="J667" s="308">
        <f>J666*E667</f>
        <v>0</v>
      </c>
      <c r="K667" s="112"/>
      <c r="L667" s="113"/>
    </row>
    <row r="668" spans="2:12" ht="15" customHeight="1" thickBot="1" x14ac:dyDescent="0.25">
      <c r="B668" s="107"/>
      <c r="C668" s="109"/>
      <c r="D668" s="264" t="s">
        <v>31</v>
      </c>
      <c r="E668" s="143"/>
      <c r="F668" s="109"/>
      <c r="G668" s="172"/>
      <c r="H668" s="275"/>
      <c r="I668" s="300"/>
      <c r="J668" s="309">
        <f>J667+J666</f>
        <v>0</v>
      </c>
      <c r="K668" s="112"/>
      <c r="L668" s="113"/>
    </row>
    <row r="669" spans="2:12" ht="15" customHeight="1" thickBot="1" x14ac:dyDescent="0.25">
      <c r="B669" s="107"/>
      <c r="C669" s="109"/>
      <c r="D669" s="264"/>
      <c r="E669" s="109"/>
      <c r="F669" s="109"/>
      <c r="G669" s="172"/>
      <c r="H669" s="275"/>
      <c r="I669" s="110"/>
      <c r="J669" s="110"/>
      <c r="K669" s="112"/>
      <c r="L669" s="113"/>
    </row>
    <row r="670" spans="2:12" ht="15" customHeight="1" thickBot="1" x14ac:dyDescent="0.25">
      <c r="B670" s="362" t="s">
        <v>1121</v>
      </c>
      <c r="C670" s="363"/>
      <c r="D670" s="361"/>
      <c r="E670" s="361"/>
      <c r="F670" s="361"/>
      <c r="G670" s="361"/>
      <c r="H670" s="361"/>
      <c r="I670" s="361"/>
      <c r="J670" s="361"/>
      <c r="K670" s="305"/>
      <c r="L670" s="306"/>
    </row>
    <row r="671" spans="2:12" ht="15" customHeight="1" thickBot="1" x14ac:dyDescent="0.25">
      <c r="B671" s="151"/>
      <c r="C671" s="355">
        <v>44166</v>
      </c>
      <c r="D671" s="355"/>
      <c r="E671" s="355"/>
      <c r="F671" s="155"/>
      <c r="G671" s="254"/>
      <c r="H671" s="282"/>
      <c r="I671" s="156"/>
      <c r="J671" s="156"/>
      <c r="K671" s="157"/>
      <c r="L671" s="133"/>
    </row>
    <row r="672" spans="2:12" ht="15" customHeight="1" x14ac:dyDescent="0.2"/>
    <row r="673" spans="3:12" ht="15" customHeight="1" thickBot="1" x14ac:dyDescent="0.25"/>
    <row r="674" spans="3:12" ht="15" customHeight="1" thickBot="1" x14ac:dyDescent="0.25">
      <c r="C674" s="353" t="s">
        <v>83</v>
      </c>
      <c r="D674" s="354"/>
      <c r="E674" s="152"/>
      <c r="F674" s="152"/>
      <c r="G674" s="253"/>
      <c r="H674" s="284"/>
      <c r="I674" s="153"/>
      <c r="J674" s="154"/>
    </row>
    <row r="675" spans="3:12" ht="15" customHeight="1" thickBot="1" x14ac:dyDescent="0.25"/>
    <row r="676" spans="3:12" ht="15" customHeight="1" x14ac:dyDescent="0.2">
      <c r="C676" s="158"/>
      <c r="D676" s="267" t="s">
        <v>81</v>
      </c>
      <c r="E676" s="159"/>
      <c r="F676" s="160"/>
      <c r="G676" s="245"/>
      <c r="H676" s="280"/>
      <c r="I676" s="161"/>
      <c r="J676" s="162"/>
    </row>
    <row r="677" spans="3:12" ht="15" customHeight="1" thickBot="1" x14ac:dyDescent="0.25">
      <c r="C677" s="119"/>
      <c r="D677" s="264" t="s">
        <v>15</v>
      </c>
      <c r="E677" s="163"/>
      <c r="F677" s="109"/>
      <c r="G677" s="110"/>
      <c r="H677" s="274"/>
      <c r="I677" s="110"/>
      <c r="J677" s="164">
        <f>J676*E677</f>
        <v>0</v>
      </c>
    </row>
    <row r="678" spans="3:12" ht="15" customHeight="1" thickBot="1" x14ac:dyDescent="0.25">
      <c r="C678" s="119"/>
      <c r="D678" s="268" t="s">
        <v>82</v>
      </c>
      <c r="E678" s="165"/>
      <c r="F678" s="166"/>
      <c r="G678" s="167"/>
      <c r="H678" s="285"/>
      <c r="I678" s="167"/>
      <c r="J678" s="168">
        <f>J676+J677</f>
        <v>0</v>
      </c>
    </row>
    <row r="679" spans="3:12" ht="15" customHeight="1" thickBot="1" x14ac:dyDescent="0.25">
      <c r="C679" s="119"/>
      <c r="D679" s="264" t="s">
        <v>16</v>
      </c>
      <c r="E679" s="163"/>
      <c r="F679" s="109"/>
      <c r="G679" s="172"/>
      <c r="H679" s="275"/>
      <c r="I679" s="110"/>
      <c r="J679" s="164">
        <f>J678*E679</f>
        <v>0</v>
      </c>
    </row>
    <row r="680" spans="3:12" ht="15" customHeight="1" thickBot="1" x14ac:dyDescent="0.25">
      <c r="C680" s="119"/>
      <c r="D680" s="268" t="s">
        <v>82</v>
      </c>
      <c r="E680" s="165"/>
      <c r="F680" s="166"/>
      <c r="G680" s="167"/>
      <c r="H680" s="285"/>
      <c r="I680" s="167"/>
      <c r="J680" s="168">
        <f>J678+J679</f>
        <v>0</v>
      </c>
    </row>
    <row r="681" spans="3:12" ht="15" customHeight="1" x14ac:dyDescent="0.2">
      <c r="C681" s="119"/>
      <c r="D681" s="264" t="s">
        <v>1180</v>
      </c>
      <c r="E681" s="143"/>
      <c r="F681" s="109"/>
      <c r="G681" s="172"/>
      <c r="H681" s="275"/>
      <c r="I681" s="110"/>
      <c r="J681" s="164">
        <f>J680*E681</f>
        <v>0</v>
      </c>
    </row>
    <row r="682" spans="3:12" ht="15" customHeight="1" thickBot="1" x14ac:dyDescent="0.25">
      <c r="C682" s="169"/>
      <c r="D682" s="269" t="s">
        <v>31</v>
      </c>
      <c r="E682" s="146"/>
      <c r="F682" s="155"/>
      <c r="G682" s="254"/>
      <c r="H682" s="282"/>
      <c r="I682" s="156"/>
      <c r="J682" s="170">
        <f>J681+J680</f>
        <v>0</v>
      </c>
    </row>
    <row r="683" spans="3:12" x14ac:dyDescent="0.2">
      <c r="J683" s="171"/>
    </row>
    <row r="684" spans="3:12" x14ac:dyDescent="0.2">
      <c r="L684" s="6"/>
    </row>
    <row r="685" spans="3:12" x14ac:dyDescent="0.2">
      <c r="L685" s="6"/>
    </row>
  </sheetData>
  <mergeCells count="13">
    <mergeCell ref="C674:D674"/>
    <mergeCell ref="C671:E671"/>
    <mergeCell ref="G6:J6"/>
    <mergeCell ref="K6:L6"/>
    <mergeCell ref="D670:J670"/>
    <mergeCell ref="B670:C670"/>
    <mergeCell ref="B660:C660"/>
    <mergeCell ref="B2:L2"/>
    <mergeCell ref="B4:L4"/>
    <mergeCell ref="B6:B7"/>
    <mergeCell ref="C6:C7"/>
    <mergeCell ref="D6:D7"/>
    <mergeCell ref="E6:F6"/>
  </mergeCells>
  <phoneticPr fontId="3" type="noConversion"/>
  <pageMargins left="0.59055118110236227" right="0.39370078740157483" top="0.39370078740157483" bottom="0.39370078740157483" header="0" footer="0"/>
  <pageSetup paperSize="9" scale="70" fitToHeight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Computo</vt:lpstr>
      <vt:lpstr>Presup </vt:lpstr>
      <vt:lpstr>'Presup '!_Toc56607101</vt:lpstr>
      <vt:lpstr>'Presup '!_Toc56607103</vt:lpstr>
      <vt:lpstr>'Presup '!_Toc56607107</vt:lpstr>
      <vt:lpstr>'Presup '!Área_de_impresión</vt:lpstr>
    </vt:vector>
  </TitlesOfParts>
  <Company>The houze!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Jozami, Julian</cp:lastModifiedBy>
  <cp:lastPrinted>2021-02-01T14:20:51Z</cp:lastPrinted>
  <dcterms:created xsi:type="dcterms:W3CDTF">2010-02-19T18:32:35Z</dcterms:created>
  <dcterms:modified xsi:type="dcterms:W3CDTF">2021-02-01T14:21:00Z</dcterms:modified>
</cp:coreProperties>
</file>